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025" windowHeight="6870" activeTab="0"/>
  </bookViews>
  <sheets>
    <sheet name="Small" sheetId="1" r:id="rId1"/>
    <sheet name="Large" sheetId="2" r:id="rId2"/>
  </sheets>
  <definedNames>
    <definedName name="solver_adj" localSheetId="1" hidden="1">'Large'!$M$3:$M$52</definedName>
    <definedName name="solver_adj" localSheetId="0" hidden="1">'Small'!$M$3:$M$22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1" hidden="1">'Large'!$M$53</definedName>
    <definedName name="solver_lhs1" localSheetId="0" hidden="1">'Small'!$M$23</definedName>
    <definedName name="solver_lhs2" localSheetId="1" hidden="1">'Large'!$M$3:$M$52</definedName>
    <definedName name="solver_lhs2" localSheetId="0" hidden="1">'Small'!$N$3:$N$22</definedName>
    <definedName name="solver_lhs3" localSheetId="1" hidden="1">'Large'!$N$3:$N$52</definedName>
    <definedName name="solver_lhs3" localSheetId="0" hidden="1">'Small'!$M$3:$M$22</definedName>
    <definedName name="solver_lhs4" localSheetId="1" hidden="1">'Large'!$M$3:$M$52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4</definedName>
    <definedName name="solver_num" localSheetId="0" hidden="1">3</definedName>
    <definedName name="solver_nwt" localSheetId="1" hidden="1">1</definedName>
    <definedName name="solver_nwt" localSheetId="0" hidden="1">1</definedName>
    <definedName name="solver_opt" localSheetId="1" hidden="1">'Large'!$B$62</definedName>
    <definedName name="solver_opt" localSheetId="0" hidden="1">'Small'!$B$31</definedName>
    <definedName name="solver_pre" localSheetId="1" hidden="1">0.000001</definedName>
    <definedName name="solver_pre" localSheetId="0" hidden="1">0.000001</definedName>
    <definedName name="solver_rel1" localSheetId="1" hidden="1">2</definedName>
    <definedName name="solver_rel1" localSheetId="0" hidden="1">2</definedName>
    <definedName name="solver_rel2" localSheetId="1" hidden="1">3</definedName>
    <definedName name="solver_rel2" localSheetId="0" hidden="1">1</definedName>
    <definedName name="solver_rel3" localSheetId="1" hidden="1">1</definedName>
    <definedName name="solver_rel3" localSheetId="0" hidden="1">1</definedName>
    <definedName name="solver_rel4" localSheetId="1" hidden="1">1</definedName>
    <definedName name="solver_rhs1" localSheetId="1" hidden="1">'Large'!$M$1</definedName>
    <definedName name="solver_rhs1" localSheetId="0" hidden="1">'Small'!$M$1</definedName>
    <definedName name="solver_rhs2" localSheetId="1" hidden="1">0</definedName>
    <definedName name="solver_rhs2" localSheetId="0" hidden="1">'Small'!$J$3:$J$22</definedName>
    <definedName name="solver_rhs3" localSheetId="1" hidden="1">'Large'!$J$3:$J$52</definedName>
    <definedName name="solver_rhs3" localSheetId="0" hidden="1">'Small'!$K$3:$K$22</definedName>
    <definedName name="solver_rhs4" localSheetId="1" hidden="1">'Large'!$K$3:$K$52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<sst xmlns="http://schemas.openxmlformats.org/spreadsheetml/2006/main" count="79" uniqueCount="27">
  <si>
    <t>Security</t>
  </si>
  <si>
    <t>max</t>
  </si>
  <si>
    <t>Index Weight</t>
  </si>
  <si>
    <t>Free float</t>
  </si>
  <si>
    <t>Free Float Index</t>
  </si>
  <si>
    <t>Mcap</t>
  </si>
  <si>
    <t>large cap</t>
  </si>
  <si>
    <t>small/mid cap</t>
  </si>
  <si>
    <t>free float</t>
  </si>
  <si>
    <t>Adj Free Float Index</t>
  </si>
  <si>
    <t>Max (1)</t>
  </si>
  <si>
    <t>Max (2)</t>
  </si>
  <si>
    <t>Investment</t>
  </si>
  <si>
    <t>Max</t>
  </si>
  <si>
    <t>Return</t>
  </si>
  <si>
    <t>Index Return</t>
  </si>
  <si>
    <t>Portfolio Return</t>
  </si>
  <si>
    <t>Weight</t>
  </si>
  <si>
    <t>Fund Size</t>
  </si>
  <si>
    <t>% MC</t>
  </si>
  <si>
    <t>Large cap</t>
  </si>
  <si>
    <t>MC</t>
  </si>
  <si>
    <t>Market Cap</t>
  </si>
  <si>
    <t>max holding</t>
  </si>
  <si>
    <t>Total Market</t>
  </si>
  <si>
    <t>Quantity</t>
  </si>
  <si>
    <t xml:space="preserve"> Quantity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</si>
</sst>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%"/>
    <numFmt numFmtId="165" formatCode="0.0000%"/>
    <numFmt numFmtId="166" formatCode="0.0000000000000000%"/>
    <numFmt numFmtId="167" formatCode="_ * #,##0.000_ ;_ * \-#,##0.000_ ;_ * &quot;-&quot;??_ ;_ @_ "/>
    <numFmt numFmtId="168" formatCode="_ * #,##0.0_ ;_ * \-#,##0.0_ ;_ * &quot;-&quot;??_ ;_ @_ "/>
    <numFmt numFmtId="169" formatCode="_ * #,##0_ ;_ * \-#,##0_ ;_ * &quot;-&quot;??_ ;_ @_ "/>
    <numFmt numFmtId="170" formatCode="_ [$€-2]\ * #,##0.00_ ;_ [$€-2]\ * \-#,##0.00_ ;_ [$€-2]\ * &quot;-&quot;??_ "/>
    <numFmt numFmtId="171" formatCode="_ * #,##0.0_ ;_ * \-#,##0.0_ ;_ * &quot;-&quot;?_ ;_ @_ "/>
  </numFmts>
  <fonts count="8">
    <font>
      <sz val="10"/>
      <name val="Arial"/>
      <family val="0"/>
    </font>
    <font>
      <sz val="8"/>
      <name val="Arial"/>
      <family val="0"/>
    </font>
    <font>
      <b/>
      <sz val="21.5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sz val="15.5"/>
      <name val="Arial"/>
      <family val="0"/>
    </font>
    <font>
      <b/>
      <sz val="15.5"/>
      <name val="Arial"/>
      <family val="0"/>
    </font>
    <font>
      <b/>
      <sz val="18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15" applyNumberFormat="1" applyFont="1" applyAlignment="1">
      <alignment/>
    </xf>
    <xf numFmtId="164" fontId="1" fillId="0" borderId="0" xfId="20" applyNumberFormat="1" applyFont="1" applyAlignment="1">
      <alignment/>
    </xf>
    <xf numFmtId="9" fontId="1" fillId="0" borderId="0" xfId="20" applyFont="1" applyAlignment="1">
      <alignment/>
    </xf>
    <xf numFmtId="168" fontId="1" fillId="2" borderId="0" xfId="15" applyNumberFormat="1" applyFont="1" applyFill="1" applyAlignment="1">
      <alignment vertical="center"/>
    </xf>
    <xf numFmtId="9" fontId="1" fillId="0" borderId="0" xfId="2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9" fontId="1" fillId="0" borderId="0" xfId="15" applyNumberFormat="1" applyFont="1" applyFill="1" applyAlignment="1">
      <alignment/>
    </xf>
    <xf numFmtId="164" fontId="1" fillId="0" borderId="0" xfId="20" applyNumberFormat="1" applyFont="1" applyFill="1" applyAlignment="1">
      <alignment/>
    </xf>
    <xf numFmtId="168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9" fontId="1" fillId="0" borderId="2" xfId="15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10" fontId="1" fillId="0" borderId="0" xfId="20" applyNumberFormat="1" applyFont="1" applyAlignment="1">
      <alignment/>
    </xf>
    <xf numFmtId="0" fontId="1" fillId="0" borderId="4" xfId="0" applyFont="1" applyBorder="1" applyAlignment="1">
      <alignment/>
    </xf>
    <xf numFmtId="169" fontId="1" fillId="0" borderId="0" xfId="15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169" fontId="1" fillId="0" borderId="7" xfId="15" applyNumberFormat="1" applyFont="1" applyBorder="1" applyAlignment="1">
      <alignment/>
    </xf>
    <xf numFmtId="164" fontId="1" fillId="0" borderId="8" xfId="20" applyNumberFormat="1" applyFont="1" applyBorder="1" applyAlignment="1">
      <alignment/>
    </xf>
    <xf numFmtId="168" fontId="1" fillId="3" borderId="9" xfId="15" applyNumberFormat="1" applyFont="1" applyFill="1" applyBorder="1" applyAlignment="1">
      <alignment/>
    </xf>
    <xf numFmtId="164" fontId="1" fillId="3" borderId="9" xfId="20" applyNumberFormat="1" applyFont="1" applyFill="1" applyBorder="1" applyAlignment="1">
      <alignment/>
    </xf>
    <xf numFmtId="164" fontId="1" fillId="0" borderId="10" xfId="2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4" fontId="1" fillId="0" borderId="11" xfId="20" applyNumberFormat="1" applyFont="1" applyBorder="1" applyAlignment="1">
      <alignment/>
    </xf>
    <xf numFmtId="168" fontId="1" fillId="0" borderId="11" xfId="15" applyNumberFormat="1" applyFont="1" applyBorder="1" applyAlignment="1">
      <alignment horizontal="center"/>
    </xf>
    <xf numFmtId="9" fontId="1" fillId="0" borderId="12" xfId="2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1" fillId="0" borderId="9" xfId="20" applyNumberFormat="1" applyFont="1" applyBorder="1" applyAlignment="1">
      <alignment/>
    </xf>
    <xf numFmtId="164" fontId="1" fillId="4" borderId="9" xfId="20" applyNumberFormat="1" applyFont="1" applyFill="1" applyBorder="1" applyAlignment="1">
      <alignment/>
    </xf>
    <xf numFmtId="169" fontId="1" fillId="4" borderId="9" xfId="15" applyNumberFormat="1" applyFont="1" applyFill="1" applyBorder="1" applyAlignment="1">
      <alignment/>
    </xf>
    <xf numFmtId="164" fontId="1" fillId="4" borderId="10" xfId="20" applyNumberFormat="1" applyFont="1" applyFill="1" applyBorder="1" applyAlignment="1">
      <alignment/>
    </xf>
    <xf numFmtId="169" fontId="1" fillId="4" borderId="10" xfId="15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169" fontId="1" fillId="0" borderId="11" xfId="15" applyNumberFormat="1" applyFont="1" applyBorder="1" applyAlignment="1">
      <alignment horizontal="center"/>
    </xf>
    <xf numFmtId="164" fontId="1" fillId="0" borderId="11" xfId="20" applyNumberFormat="1" applyFont="1" applyBorder="1" applyAlignment="1">
      <alignment horizontal="center"/>
    </xf>
    <xf numFmtId="9" fontId="1" fillId="0" borderId="11" xfId="20" applyFont="1" applyBorder="1" applyAlignment="1">
      <alignment horizontal="center"/>
    </xf>
    <xf numFmtId="0" fontId="1" fillId="0" borderId="9" xfId="0" applyFont="1" applyBorder="1" applyAlignment="1">
      <alignment/>
    </xf>
    <xf numFmtId="169" fontId="1" fillId="0" borderId="9" xfId="15" applyNumberFormat="1" applyFont="1" applyBorder="1" applyAlignment="1">
      <alignment/>
    </xf>
    <xf numFmtId="164" fontId="1" fillId="2" borderId="9" xfId="20" applyNumberFormat="1" applyFont="1" applyFill="1" applyBorder="1" applyAlignment="1">
      <alignment/>
    </xf>
    <xf numFmtId="9" fontId="1" fillId="0" borderId="9" xfId="20" applyFont="1" applyBorder="1" applyAlignment="1">
      <alignment/>
    </xf>
    <xf numFmtId="0" fontId="1" fillId="0" borderId="11" xfId="0" applyFont="1" applyBorder="1" applyAlignment="1">
      <alignment/>
    </xf>
    <xf numFmtId="169" fontId="1" fillId="0" borderId="11" xfId="15" applyNumberFormat="1" applyFont="1" applyBorder="1" applyAlignment="1">
      <alignment/>
    </xf>
    <xf numFmtId="9" fontId="1" fillId="0" borderId="11" xfId="20" applyFont="1" applyBorder="1" applyAlignment="1">
      <alignment/>
    </xf>
    <xf numFmtId="0" fontId="1" fillId="0" borderId="10" xfId="0" applyFont="1" applyBorder="1" applyAlignment="1">
      <alignment/>
    </xf>
    <xf numFmtId="169" fontId="1" fillId="0" borderId="10" xfId="15" applyNumberFormat="1" applyFont="1" applyBorder="1" applyAlignment="1">
      <alignment/>
    </xf>
    <xf numFmtId="10" fontId="1" fillId="0" borderId="11" xfId="20" applyNumberFormat="1" applyFont="1" applyBorder="1" applyAlignment="1">
      <alignment/>
    </xf>
    <xf numFmtId="9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64" fontId="1" fillId="0" borderId="9" xfId="20" applyNumberFormat="1" applyFont="1" applyFill="1" applyBorder="1" applyAlignment="1">
      <alignment/>
    </xf>
    <xf numFmtId="164" fontId="1" fillId="0" borderId="10" xfId="20" applyNumberFormat="1" applyFont="1" applyFill="1" applyBorder="1" applyAlignment="1">
      <alignment/>
    </xf>
    <xf numFmtId="9" fontId="1" fillId="0" borderId="10" xfId="20" applyFont="1" applyBorder="1" applyAlignment="1">
      <alignment/>
    </xf>
    <xf numFmtId="164" fontId="1" fillId="0" borderId="11" xfId="20" applyNumberFormat="1" applyFont="1" applyFill="1" applyBorder="1" applyAlignment="1">
      <alignment/>
    </xf>
    <xf numFmtId="164" fontId="1" fillId="0" borderId="11" xfId="2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9" fontId="1" fillId="0" borderId="11" xfId="15" applyNumberFormat="1" applyFont="1" applyFill="1" applyBorder="1" applyAlignment="1">
      <alignment/>
    </xf>
    <xf numFmtId="10" fontId="1" fillId="0" borderId="11" xfId="2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ur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Effect of Fund Size on Returns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Fund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Small!$C$35:$Q$35</c:f>
              <c:numCache>
                <c:ptCount val="15"/>
                <c:pt idx="0">
                  <c:v>0.0025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</c:numCache>
            </c:numRef>
          </c:cat>
          <c:val>
            <c:numRef>
              <c:f>Small!$C$57:$Q$57</c:f>
              <c:numCache>
                <c:ptCount val="15"/>
                <c:pt idx="0">
                  <c:v>0.12776802507836765</c:v>
                </c:pt>
                <c:pt idx="1">
                  <c:v>0.12776802667836934</c:v>
                </c:pt>
                <c:pt idx="2">
                  <c:v>0.12776802587836938</c:v>
                </c:pt>
                <c:pt idx="3">
                  <c:v>0.1277680251167932</c:v>
                </c:pt>
                <c:pt idx="4">
                  <c:v>0.1277680254783694</c:v>
                </c:pt>
                <c:pt idx="5">
                  <c:v>0.1277680251030356</c:v>
                </c:pt>
                <c:pt idx="6">
                  <c:v>0.12776802529667616</c:v>
                </c:pt>
                <c:pt idx="7">
                  <c:v>0.126854475892159</c:v>
                </c:pt>
                <c:pt idx="8">
                  <c:v>0.12471165894608013</c:v>
                </c:pt>
                <c:pt idx="9">
                  <c:v>0.12253082567412196</c:v>
                </c:pt>
                <c:pt idx="10">
                  <c:v>0.12043479661824498</c:v>
                </c:pt>
                <c:pt idx="11">
                  <c:v>0.11901793356201303</c:v>
                </c:pt>
                <c:pt idx="12">
                  <c:v>0.11790542373056476</c:v>
                </c:pt>
                <c:pt idx="13">
                  <c:v>0.11691826346771203</c:v>
                </c:pt>
                <c:pt idx="14">
                  <c:v>0.11594268665485935</c:v>
                </c:pt>
              </c:numCache>
            </c:numRef>
          </c:val>
        </c:ser>
        <c:ser>
          <c:idx val="1"/>
          <c:order val="1"/>
          <c:tx>
            <c:v>Index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Small!$C$58:$Q$58</c:f>
              <c:numCache>
                <c:ptCount val="15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  <c:pt idx="3">
                  <c:v>0.12</c:v>
                </c:pt>
                <c:pt idx="4">
                  <c:v>0.12</c:v>
                </c:pt>
                <c:pt idx="5">
                  <c:v>0.12</c:v>
                </c:pt>
                <c:pt idx="6">
                  <c:v>0.12</c:v>
                </c:pt>
                <c:pt idx="7">
                  <c:v>0.12</c:v>
                </c:pt>
                <c:pt idx="8">
                  <c:v>0.12</c:v>
                </c:pt>
                <c:pt idx="9">
                  <c:v>0.12</c:v>
                </c:pt>
                <c:pt idx="10">
                  <c:v>0.12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</c:numCache>
            </c:numRef>
          </c:val>
        </c:ser>
        <c:axId val="18469191"/>
        <c:axId val="32004992"/>
      </c:barChart>
      <c:catAx>
        <c:axId val="18469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Fund Size as percentage of total market cap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2004992"/>
        <c:crosses val="autoZero"/>
        <c:auto val="1"/>
        <c:lblOffset val="100"/>
        <c:noMultiLvlLbl val="0"/>
      </c:catAx>
      <c:valAx>
        <c:axId val="3200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69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Effect of Fund Size on Investment Returns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Portfolio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Large!$C$66:$K$66</c:f>
              <c:numCache>
                <c:ptCount val="9"/>
                <c:pt idx="0">
                  <c:v>0.0015</c:v>
                </c:pt>
                <c:pt idx="1">
                  <c:v>0.0075</c:v>
                </c:pt>
                <c:pt idx="2">
                  <c:v>0.015</c:v>
                </c:pt>
                <c:pt idx="3">
                  <c:v>0.0225</c:v>
                </c:pt>
                <c:pt idx="4">
                  <c:v>0.03</c:v>
                </c:pt>
                <c:pt idx="5">
                  <c:v>0.0375</c:v>
                </c:pt>
                <c:pt idx="6">
                  <c:v>0.045</c:v>
                </c:pt>
                <c:pt idx="7">
                  <c:v>0.0525</c:v>
                </c:pt>
                <c:pt idx="8">
                  <c:v>0.055</c:v>
                </c:pt>
              </c:numCache>
            </c:numRef>
          </c:cat>
          <c:val>
            <c:numRef>
              <c:f>Large!$C$118:$K$118</c:f>
              <c:numCache>
                <c:ptCount val="9"/>
                <c:pt idx="0">
                  <c:v>0.1238536434172216</c:v>
                </c:pt>
                <c:pt idx="1">
                  <c:v>0.12385364337975861</c:v>
                </c:pt>
                <c:pt idx="2">
                  <c:v>0.12385364330934683</c:v>
                </c:pt>
                <c:pt idx="3">
                  <c:v>0.12385364346366384</c:v>
                </c:pt>
                <c:pt idx="4">
                  <c:v>0.12385364347481909</c:v>
                </c:pt>
                <c:pt idx="5">
                  <c:v>0.12199014875081253</c:v>
                </c:pt>
                <c:pt idx="6">
                  <c:v>0.11906331616575176</c:v>
                </c:pt>
                <c:pt idx="7">
                  <c:v>0.1155194727834642</c:v>
                </c:pt>
                <c:pt idx="8">
                  <c:v>0.11395830090226795</c:v>
                </c:pt>
              </c:numCache>
            </c:numRef>
          </c:val>
        </c:ser>
        <c:ser>
          <c:idx val="1"/>
          <c:order val="1"/>
          <c:tx>
            <c:v>Index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Large!$C$119:$K$119</c:f>
              <c:numCache>
                <c:ptCount val="9"/>
                <c:pt idx="0">
                  <c:v>0.115</c:v>
                </c:pt>
                <c:pt idx="1">
                  <c:v>0.115</c:v>
                </c:pt>
                <c:pt idx="2">
                  <c:v>0.115</c:v>
                </c:pt>
                <c:pt idx="3">
                  <c:v>0.115</c:v>
                </c:pt>
                <c:pt idx="4">
                  <c:v>0.115</c:v>
                </c:pt>
                <c:pt idx="5">
                  <c:v>0.115</c:v>
                </c:pt>
                <c:pt idx="6">
                  <c:v>0.115</c:v>
                </c:pt>
                <c:pt idx="7">
                  <c:v>0.115</c:v>
                </c:pt>
                <c:pt idx="8">
                  <c:v>0.115</c:v>
                </c:pt>
              </c:numCache>
            </c:numRef>
          </c:val>
        </c:ser>
        <c:axId val="19609473"/>
        <c:axId val="42267530"/>
      </c:barChart>
      <c:catAx>
        <c:axId val="1960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Fund Size as % of Market Cap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67530"/>
        <c:crosses val="autoZero"/>
        <c:auto val="1"/>
        <c:lblOffset val="100"/>
        <c:noMultiLvlLbl val="0"/>
      </c:catAx>
      <c:valAx>
        <c:axId val="42267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09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0</xdr:rowOff>
    </xdr:from>
    <xdr:to>
      <xdr:col>17</xdr:col>
      <xdr:colOff>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219075" y="428625"/>
        <a:ext cx="11344275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</xdr:row>
      <xdr:rowOff>19050</xdr:rowOff>
    </xdr:from>
    <xdr:to>
      <xdr:col>13</xdr:col>
      <xdr:colOff>638175</xdr:colOff>
      <xdr:row>53</xdr:row>
      <xdr:rowOff>76200</xdr:rowOff>
    </xdr:to>
    <xdr:graphicFrame>
      <xdr:nvGraphicFramePr>
        <xdr:cNvPr id="1" name="Chart 6"/>
        <xdr:cNvGraphicFramePr/>
      </xdr:nvGraphicFramePr>
      <xdr:xfrm>
        <a:off x="361950" y="590550"/>
        <a:ext cx="91630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A1">
      <selection activeCell="P1" sqref="P1"/>
    </sheetView>
  </sheetViews>
  <sheetFormatPr defaultColWidth="9.140625" defaultRowHeight="12.75"/>
  <cols>
    <col min="1" max="1" width="11.421875" style="1" customWidth="1"/>
    <col min="2" max="2" width="10.28125" style="2" customWidth="1"/>
    <col min="3" max="3" width="10.8515625" style="3" customWidth="1"/>
    <col min="4" max="4" width="9.421875" style="3" customWidth="1"/>
    <col min="5" max="5" width="8.28125" style="4" customWidth="1"/>
    <col min="6" max="6" width="12.57421875" style="3" customWidth="1"/>
    <col min="7" max="7" width="15.00390625" style="1" customWidth="1"/>
    <col min="8" max="8" width="7.7109375" style="4" customWidth="1"/>
    <col min="9" max="9" width="8.8515625" style="1" customWidth="1"/>
    <col min="10" max="10" width="10.421875" style="1" customWidth="1"/>
    <col min="11" max="11" width="10.28125" style="1" customWidth="1"/>
    <col min="12" max="15" width="10.00390625" style="1" customWidth="1"/>
    <col min="16" max="16384" width="9.140625" style="1" customWidth="1"/>
  </cols>
  <sheetData>
    <row r="1" spans="13:14" ht="11.25">
      <c r="M1" s="5">
        <v>150</v>
      </c>
      <c r="N1" s="6">
        <f>SUM(N3:N22)</f>
        <v>1.000000000480279</v>
      </c>
    </row>
    <row r="2" spans="1:15" s="7" customFormat="1" ht="11.25">
      <c r="A2" s="37" t="s">
        <v>0</v>
      </c>
      <c r="B2" s="38" t="s">
        <v>22</v>
      </c>
      <c r="C2" s="39" t="s">
        <v>2</v>
      </c>
      <c r="D2" s="39" t="s">
        <v>14</v>
      </c>
      <c r="E2" s="40" t="s">
        <v>3</v>
      </c>
      <c r="F2" s="39" t="s">
        <v>4</v>
      </c>
      <c r="G2" s="37" t="s">
        <v>9</v>
      </c>
      <c r="H2" s="29" t="s">
        <v>10</v>
      </c>
      <c r="I2" s="30" t="s">
        <v>11</v>
      </c>
      <c r="J2" s="31" t="s">
        <v>13</v>
      </c>
      <c r="K2" s="31" t="s">
        <v>25</v>
      </c>
      <c r="L2" s="8"/>
      <c r="M2" s="28" t="s">
        <v>12</v>
      </c>
      <c r="N2" s="28"/>
      <c r="O2" s="8"/>
    </row>
    <row r="3" spans="1:15" ht="11.25">
      <c r="A3" s="41">
        <v>1</v>
      </c>
      <c r="B3" s="42">
        <v>500</v>
      </c>
      <c r="C3" s="32">
        <f>B3/$B$23</f>
        <v>0.05</v>
      </c>
      <c r="D3" s="43">
        <v>0.1</v>
      </c>
      <c r="E3" s="44">
        <v>0.75</v>
      </c>
      <c r="F3" s="32">
        <f aca="true" t="shared" si="0" ref="F3:F22">C3*E3</f>
        <v>0.037500000000000006</v>
      </c>
      <c r="G3" s="32">
        <f>F3/$F$23</f>
        <v>0.04702194357366772</v>
      </c>
      <c r="H3" s="32">
        <f>IF(B3&lt;500,$C$25,$C$26)</f>
        <v>0.1</v>
      </c>
      <c r="I3" s="32">
        <f>G3*$C$27</f>
        <v>0.056426332288401264</v>
      </c>
      <c r="J3" s="33">
        <f>MIN(H3:I3)</f>
        <v>0.056426332288401264</v>
      </c>
      <c r="K3" s="34">
        <f aca="true" t="shared" si="1" ref="K3:K22">H3*B3</f>
        <v>50</v>
      </c>
      <c r="L3" s="9"/>
      <c r="M3" s="23">
        <v>8.46394984326019</v>
      </c>
      <c r="N3" s="24">
        <f>M3/$M$1</f>
        <v>0.056426332288401264</v>
      </c>
      <c r="O3" s="10"/>
    </row>
    <row r="4" spans="1:15" ht="11.25">
      <c r="A4" s="41">
        <v>2</v>
      </c>
      <c r="B4" s="42">
        <v>1000</v>
      </c>
      <c r="C4" s="32">
        <f aca="true" t="shared" si="2" ref="C4:C22">B4/$B$23</f>
        <v>0.1</v>
      </c>
      <c r="D4" s="43">
        <v>0.08</v>
      </c>
      <c r="E4" s="44">
        <v>0.75</v>
      </c>
      <c r="F4" s="32">
        <f t="shared" si="0"/>
        <v>0.07500000000000001</v>
      </c>
      <c r="G4" s="32">
        <f aca="true" t="shared" si="3" ref="G4:G22">F4/$F$23</f>
        <v>0.09404388714733544</v>
      </c>
      <c r="H4" s="32">
        <f aca="true" t="shared" si="4" ref="H4:H22">IF(B4&lt;500,$C$25,$C$26)</f>
        <v>0.1</v>
      </c>
      <c r="I4" s="32">
        <f aca="true" t="shared" si="5" ref="I4:I22">G4*$C$27</f>
        <v>0.11285266457680253</v>
      </c>
      <c r="J4" s="33">
        <f aca="true" t="shared" si="6" ref="J4:J22">MIN(H4:I4)</f>
        <v>0.1</v>
      </c>
      <c r="K4" s="34">
        <f t="shared" si="1"/>
        <v>100</v>
      </c>
      <c r="L4" s="9"/>
      <c r="M4" s="23">
        <v>4.960815119060152</v>
      </c>
      <c r="N4" s="24">
        <f aca="true" t="shared" si="7" ref="N4:N22">M4/$M$1</f>
        <v>0.03307210079373435</v>
      </c>
      <c r="O4" s="10"/>
    </row>
    <row r="5" spans="1:15" ht="11.25">
      <c r="A5" s="41">
        <v>3</v>
      </c>
      <c r="B5" s="42">
        <v>1500</v>
      </c>
      <c r="C5" s="32">
        <f t="shared" si="2"/>
        <v>0.15</v>
      </c>
      <c r="D5" s="43">
        <v>0.09</v>
      </c>
      <c r="E5" s="44">
        <v>0.75</v>
      </c>
      <c r="F5" s="32">
        <f t="shared" si="0"/>
        <v>0.11249999999999999</v>
      </c>
      <c r="G5" s="32">
        <f t="shared" si="3"/>
        <v>0.14106583072100312</v>
      </c>
      <c r="H5" s="32">
        <f t="shared" si="4"/>
        <v>0.1</v>
      </c>
      <c r="I5" s="32">
        <f t="shared" si="5"/>
        <v>0.16927899686520373</v>
      </c>
      <c r="J5" s="33">
        <f t="shared" si="6"/>
        <v>0.1</v>
      </c>
      <c r="K5" s="34">
        <f t="shared" si="1"/>
        <v>150</v>
      </c>
      <c r="L5" s="9"/>
      <c r="M5" s="23">
        <v>15</v>
      </c>
      <c r="N5" s="24">
        <f t="shared" si="7"/>
        <v>0.1</v>
      </c>
      <c r="O5" s="10"/>
    </row>
    <row r="6" spans="1:15" ht="11.25">
      <c r="A6" s="41">
        <v>4</v>
      </c>
      <c r="B6" s="42">
        <v>300</v>
      </c>
      <c r="C6" s="32">
        <f t="shared" si="2"/>
        <v>0.03</v>
      </c>
      <c r="D6" s="43">
        <v>0.2</v>
      </c>
      <c r="E6" s="44">
        <v>1</v>
      </c>
      <c r="F6" s="32">
        <f t="shared" si="0"/>
        <v>0.03</v>
      </c>
      <c r="G6" s="32">
        <f t="shared" si="3"/>
        <v>0.03761755485893417</v>
      </c>
      <c r="H6" s="32">
        <f t="shared" si="4"/>
        <v>0.05</v>
      </c>
      <c r="I6" s="32">
        <f t="shared" si="5"/>
        <v>0.04514106583072101</v>
      </c>
      <c r="J6" s="33">
        <f t="shared" si="6"/>
        <v>0.04514106583072101</v>
      </c>
      <c r="K6" s="34">
        <f t="shared" si="1"/>
        <v>15</v>
      </c>
      <c r="L6" s="9"/>
      <c r="M6" s="23">
        <v>6.771159874608151</v>
      </c>
      <c r="N6" s="24">
        <f t="shared" si="7"/>
        <v>0.04514106583072101</v>
      </c>
      <c r="O6" s="10"/>
    </row>
    <row r="7" spans="1:15" ht="11.25">
      <c r="A7" s="41">
        <v>5</v>
      </c>
      <c r="B7" s="42">
        <v>200</v>
      </c>
      <c r="C7" s="32">
        <f t="shared" si="2"/>
        <v>0.02</v>
      </c>
      <c r="D7" s="43">
        <v>0.25</v>
      </c>
      <c r="E7" s="44">
        <v>0.5</v>
      </c>
      <c r="F7" s="32">
        <f t="shared" si="0"/>
        <v>0.01</v>
      </c>
      <c r="G7" s="32">
        <f t="shared" si="3"/>
        <v>0.012539184952978058</v>
      </c>
      <c r="H7" s="32">
        <f t="shared" si="4"/>
        <v>0.05</v>
      </c>
      <c r="I7" s="32">
        <f t="shared" si="5"/>
        <v>0.015047021943573668</v>
      </c>
      <c r="J7" s="33">
        <f t="shared" si="6"/>
        <v>0.015047021943573668</v>
      </c>
      <c r="K7" s="34">
        <f t="shared" si="1"/>
        <v>10</v>
      </c>
      <c r="L7" s="9"/>
      <c r="M7" s="23">
        <v>2.2570532915360504</v>
      </c>
      <c r="N7" s="24">
        <f t="shared" si="7"/>
        <v>0.01504702194357367</v>
      </c>
      <c r="O7" s="10"/>
    </row>
    <row r="8" spans="1:15" ht="11.25">
      <c r="A8" s="41">
        <v>6</v>
      </c>
      <c r="B8" s="42">
        <v>500</v>
      </c>
      <c r="C8" s="32">
        <f t="shared" si="2"/>
        <v>0.05</v>
      </c>
      <c r="D8" s="43">
        <v>0.14</v>
      </c>
      <c r="E8" s="44">
        <v>0.75</v>
      </c>
      <c r="F8" s="32">
        <f t="shared" si="0"/>
        <v>0.037500000000000006</v>
      </c>
      <c r="G8" s="32">
        <f t="shared" si="3"/>
        <v>0.04702194357366772</v>
      </c>
      <c r="H8" s="32">
        <f t="shared" si="4"/>
        <v>0.1</v>
      </c>
      <c r="I8" s="32">
        <f t="shared" si="5"/>
        <v>0.056426332288401264</v>
      </c>
      <c r="J8" s="33">
        <f t="shared" si="6"/>
        <v>0.056426332288401264</v>
      </c>
      <c r="K8" s="34">
        <f t="shared" si="1"/>
        <v>50</v>
      </c>
      <c r="L8" s="9"/>
      <c r="M8" s="23">
        <v>8.46394984326019</v>
      </c>
      <c r="N8" s="24">
        <f t="shared" si="7"/>
        <v>0.056426332288401264</v>
      </c>
      <c r="O8" s="10"/>
    </row>
    <row r="9" spans="1:15" ht="11.25">
      <c r="A9" s="41">
        <v>7</v>
      </c>
      <c r="B9" s="42">
        <v>300</v>
      </c>
      <c r="C9" s="32">
        <f t="shared" si="2"/>
        <v>0.03</v>
      </c>
      <c r="D9" s="43">
        <v>0.18</v>
      </c>
      <c r="E9" s="44">
        <v>0.75</v>
      </c>
      <c r="F9" s="32">
        <f t="shared" si="0"/>
        <v>0.0225</v>
      </c>
      <c r="G9" s="32">
        <f t="shared" si="3"/>
        <v>0.028213166144200625</v>
      </c>
      <c r="H9" s="32">
        <f t="shared" si="4"/>
        <v>0.05</v>
      </c>
      <c r="I9" s="32">
        <f t="shared" si="5"/>
        <v>0.03385579937304075</v>
      </c>
      <c r="J9" s="33">
        <f t="shared" si="6"/>
        <v>0.03385579937304075</v>
      </c>
      <c r="K9" s="34">
        <f t="shared" si="1"/>
        <v>15</v>
      </c>
      <c r="L9" s="9"/>
      <c r="M9" s="23">
        <v>5.078369905956112</v>
      </c>
      <c r="N9" s="24">
        <f t="shared" si="7"/>
        <v>0.03385579937304075</v>
      </c>
      <c r="O9" s="10"/>
    </row>
    <row r="10" spans="1:15" ht="11.25">
      <c r="A10" s="41">
        <v>8</v>
      </c>
      <c r="B10" s="42">
        <v>200</v>
      </c>
      <c r="C10" s="32">
        <f t="shared" si="2"/>
        <v>0.02</v>
      </c>
      <c r="D10" s="43">
        <v>0.22</v>
      </c>
      <c r="E10" s="44">
        <v>1</v>
      </c>
      <c r="F10" s="32">
        <f t="shared" si="0"/>
        <v>0.02</v>
      </c>
      <c r="G10" s="32">
        <f t="shared" si="3"/>
        <v>0.025078369905956115</v>
      </c>
      <c r="H10" s="32">
        <f t="shared" si="4"/>
        <v>0.05</v>
      </c>
      <c r="I10" s="32">
        <f t="shared" si="5"/>
        <v>0.030094043887147336</v>
      </c>
      <c r="J10" s="33">
        <f t="shared" si="6"/>
        <v>0.030094043887147336</v>
      </c>
      <c r="K10" s="34">
        <f t="shared" si="1"/>
        <v>10</v>
      </c>
      <c r="L10" s="9"/>
      <c r="M10" s="23">
        <v>4.5141065830721</v>
      </c>
      <c r="N10" s="24">
        <f t="shared" si="7"/>
        <v>0.030094043887147332</v>
      </c>
      <c r="O10" s="10"/>
    </row>
    <row r="11" spans="1:15" ht="11.25">
      <c r="A11" s="41">
        <v>9</v>
      </c>
      <c r="B11" s="42">
        <v>900</v>
      </c>
      <c r="C11" s="32">
        <f t="shared" si="2"/>
        <v>0.09</v>
      </c>
      <c r="D11" s="43">
        <v>0.09</v>
      </c>
      <c r="E11" s="44">
        <v>1</v>
      </c>
      <c r="F11" s="32">
        <f t="shared" si="0"/>
        <v>0.09</v>
      </c>
      <c r="G11" s="32">
        <f t="shared" si="3"/>
        <v>0.1128526645768025</v>
      </c>
      <c r="H11" s="32">
        <f t="shared" si="4"/>
        <v>0.1</v>
      </c>
      <c r="I11" s="32">
        <f t="shared" si="5"/>
        <v>0.135423197492163</v>
      </c>
      <c r="J11" s="33">
        <f t="shared" si="6"/>
        <v>0.1</v>
      </c>
      <c r="K11" s="34">
        <f t="shared" si="1"/>
        <v>90</v>
      </c>
      <c r="L11" s="9"/>
      <c r="M11" s="23">
        <v>15</v>
      </c>
      <c r="N11" s="24">
        <f t="shared" si="7"/>
        <v>0.1</v>
      </c>
      <c r="O11" s="10"/>
    </row>
    <row r="12" spans="1:15" ht="11.25">
      <c r="A12" s="41">
        <v>10</v>
      </c>
      <c r="B12" s="42">
        <v>200</v>
      </c>
      <c r="C12" s="32">
        <f t="shared" si="2"/>
        <v>0.02</v>
      </c>
      <c r="D12" s="43">
        <v>0.15</v>
      </c>
      <c r="E12" s="44">
        <v>1</v>
      </c>
      <c r="F12" s="32">
        <f t="shared" si="0"/>
        <v>0.02</v>
      </c>
      <c r="G12" s="32">
        <f t="shared" si="3"/>
        <v>0.025078369905956115</v>
      </c>
      <c r="H12" s="32">
        <f t="shared" si="4"/>
        <v>0.05</v>
      </c>
      <c r="I12" s="32">
        <f t="shared" si="5"/>
        <v>0.030094043887147336</v>
      </c>
      <c r="J12" s="33">
        <f t="shared" si="6"/>
        <v>0.030094043887147336</v>
      </c>
      <c r="K12" s="34">
        <f t="shared" si="1"/>
        <v>10</v>
      </c>
      <c r="L12" s="9"/>
      <c r="M12" s="23">
        <v>4.514106583072101</v>
      </c>
      <c r="N12" s="24">
        <f t="shared" si="7"/>
        <v>0.03009404388714734</v>
      </c>
      <c r="O12" s="10"/>
    </row>
    <row r="13" spans="1:15" ht="11.25">
      <c r="A13" s="41">
        <v>11</v>
      </c>
      <c r="B13" s="42">
        <v>400</v>
      </c>
      <c r="C13" s="32">
        <f t="shared" si="2"/>
        <v>0.04</v>
      </c>
      <c r="D13" s="43">
        <v>0.16</v>
      </c>
      <c r="E13" s="44">
        <v>1</v>
      </c>
      <c r="F13" s="32">
        <f t="shared" si="0"/>
        <v>0.04</v>
      </c>
      <c r="G13" s="32">
        <f t="shared" si="3"/>
        <v>0.05015673981191223</v>
      </c>
      <c r="H13" s="32">
        <f t="shared" si="4"/>
        <v>0.05</v>
      </c>
      <c r="I13" s="32">
        <f t="shared" si="5"/>
        <v>0.06018808777429467</v>
      </c>
      <c r="J13" s="33">
        <f t="shared" si="6"/>
        <v>0.05</v>
      </c>
      <c r="K13" s="34">
        <f t="shared" si="1"/>
        <v>20</v>
      </c>
      <c r="L13" s="9"/>
      <c r="M13" s="23">
        <v>7.5</v>
      </c>
      <c r="N13" s="24">
        <f t="shared" si="7"/>
        <v>0.05</v>
      </c>
      <c r="O13" s="10"/>
    </row>
    <row r="14" spans="1:15" ht="11.25">
      <c r="A14" s="41">
        <v>12</v>
      </c>
      <c r="B14" s="42">
        <v>600</v>
      </c>
      <c r="C14" s="32">
        <f t="shared" si="2"/>
        <v>0.06</v>
      </c>
      <c r="D14" s="43">
        <v>0.1</v>
      </c>
      <c r="E14" s="44">
        <v>0.75</v>
      </c>
      <c r="F14" s="32">
        <f t="shared" si="0"/>
        <v>0.045</v>
      </c>
      <c r="G14" s="32">
        <f t="shared" si="3"/>
        <v>0.05642633228840125</v>
      </c>
      <c r="H14" s="32">
        <f t="shared" si="4"/>
        <v>0.1</v>
      </c>
      <c r="I14" s="32">
        <f t="shared" si="5"/>
        <v>0.0677115987460815</v>
      </c>
      <c r="J14" s="33">
        <f t="shared" si="6"/>
        <v>0.0677115987460815</v>
      </c>
      <c r="K14" s="34">
        <f t="shared" si="1"/>
        <v>60</v>
      </c>
      <c r="L14" s="9"/>
      <c r="M14" s="23">
        <v>10.156739811912225</v>
      </c>
      <c r="N14" s="24">
        <f t="shared" si="7"/>
        <v>0.0677115987460815</v>
      </c>
      <c r="O14" s="10"/>
    </row>
    <row r="15" spans="1:15" ht="11.25">
      <c r="A15" s="41">
        <v>13</v>
      </c>
      <c r="B15" s="42">
        <v>700</v>
      </c>
      <c r="C15" s="32">
        <f t="shared" si="2"/>
        <v>0.07</v>
      </c>
      <c r="D15" s="43">
        <v>0.1</v>
      </c>
      <c r="E15" s="44">
        <v>0.75</v>
      </c>
      <c r="F15" s="32">
        <f t="shared" si="0"/>
        <v>0.052500000000000005</v>
      </c>
      <c r="G15" s="32">
        <f t="shared" si="3"/>
        <v>0.0658307210031348</v>
      </c>
      <c r="H15" s="32">
        <f t="shared" si="4"/>
        <v>0.1</v>
      </c>
      <c r="I15" s="32">
        <f t="shared" si="5"/>
        <v>0.07899686520376177</v>
      </c>
      <c r="J15" s="33">
        <f t="shared" si="6"/>
        <v>0.07899686520376177</v>
      </c>
      <c r="K15" s="34">
        <f t="shared" si="1"/>
        <v>70</v>
      </c>
      <c r="L15" s="9"/>
      <c r="M15" s="23">
        <v>11.849529780564266</v>
      </c>
      <c r="N15" s="24">
        <f t="shared" si="7"/>
        <v>0.07899686520376177</v>
      </c>
      <c r="O15" s="10"/>
    </row>
    <row r="16" spans="1:15" ht="11.25">
      <c r="A16" s="41">
        <v>14</v>
      </c>
      <c r="B16" s="42">
        <v>300</v>
      </c>
      <c r="C16" s="32">
        <f t="shared" si="2"/>
        <v>0.03</v>
      </c>
      <c r="D16" s="43">
        <v>0.2</v>
      </c>
      <c r="E16" s="44">
        <v>1</v>
      </c>
      <c r="F16" s="32">
        <f t="shared" si="0"/>
        <v>0.03</v>
      </c>
      <c r="G16" s="32">
        <f t="shared" si="3"/>
        <v>0.03761755485893417</v>
      </c>
      <c r="H16" s="32">
        <f t="shared" si="4"/>
        <v>0.05</v>
      </c>
      <c r="I16" s="32">
        <f t="shared" si="5"/>
        <v>0.04514106583072101</v>
      </c>
      <c r="J16" s="33">
        <f t="shared" si="6"/>
        <v>0.04514106583072101</v>
      </c>
      <c r="K16" s="34">
        <f t="shared" si="1"/>
        <v>15</v>
      </c>
      <c r="L16" s="9"/>
      <c r="M16" s="23">
        <v>6.771159874608151</v>
      </c>
      <c r="N16" s="24">
        <f t="shared" si="7"/>
        <v>0.04514106583072101</v>
      </c>
      <c r="O16" s="10"/>
    </row>
    <row r="17" spans="1:15" ht="11.25">
      <c r="A17" s="41">
        <v>15</v>
      </c>
      <c r="B17" s="42">
        <v>500</v>
      </c>
      <c r="C17" s="32">
        <f t="shared" si="2"/>
        <v>0.05</v>
      </c>
      <c r="D17" s="43">
        <v>0.14</v>
      </c>
      <c r="E17" s="44">
        <v>0.75</v>
      </c>
      <c r="F17" s="32">
        <f t="shared" si="0"/>
        <v>0.037500000000000006</v>
      </c>
      <c r="G17" s="32">
        <f t="shared" si="3"/>
        <v>0.04702194357366772</v>
      </c>
      <c r="H17" s="32">
        <f t="shared" si="4"/>
        <v>0.1</v>
      </c>
      <c r="I17" s="32">
        <f t="shared" si="5"/>
        <v>0.056426332288401264</v>
      </c>
      <c r="J17" s="33">
        <f t="shared" si="6"/>
        <v>0.056426332288401264</v>
      </c>
      <c r="K17" s="34">
        <f t="shared" si="1"/>
        <v>50</v>
      </c>
      <c r="L17" s="9"/>
      <c r="M17" s="23">
        <v>8.46394984326019</v>
      </c>
      <c r="N17" s="24">
        <f t="shared" si="7"/>
        <v>0.056426332288401264</v>
      </c>
      <c r="O17" s="10"/>
    </row>
    <row r="18" spans="1:15" ht="11.25">
      <c r="A18" s="41">
        <v>16</v>
      </c>
      <c r="B18" s="42">
        <v>700</v>
      </c>
      <c r="C18" s="32">
        <f t="shared" si="2"/>
        <v>0.07</v>
      </c>
      <c r="D18" s="43">
        <v>0.12</v>
      </c>
      <c r="E18" s="44">
        <v>1</v>
      </c>
      <c r="F18" s="32">
        <f t="shared" si="0"/>
        <v>0.07</v>
      </c>
      <c r="G18" s="32">
        <f t="shared" si="3"/>
        <v>0.08777429467084641</v>
      </c>
      <c r="H18" s="32">
        <f t="shared" si="4"/>
        <v>0.1</v>
      </c>
      <c r="I18" s="32">
        <f t="shared" si="5"/>
        <v>0.10532915360501569</v>
      </c>
      <c r="J18" s="33">
        <f t="shared" si="6"/>
        <v>0.1</v>
      </c>
      <c r="K18" s="34">
        <f t="shared" si="1"/>
        <v>70</v>
      </c>
      <c r="L18" s="9"/>
      <c r="M18" s="23">
        <v>15.000000000003633</v>
      </c>
      <c r="N18" s="24">
        <f t="shared" si="7"/>
        <v>0.10000000000002422</v>
      </c>
      <c r="O18" s="10"/>
    </row>
    <row r="19" spans="1:15" ht="11.25">
      <c r="A19" s="41">
        <v>17</v>
      </c>
      <c r="B19" s="42">
        <v>900</v>
      </c>
      <c r="C19" s="32">
        <f t="shared" si="2"/>
        <v>0.09</v>
      </c>
      <c r="D19" s="43">
        <v>0.1</v>
      </c>
      <c r="E19" s="44">
        <v>0.5</v>
      </c>
      <c r="F19" s="32">
        <f t="shared" si="0"/>
        <v>0.045</v>
      </c>
      <c r="G19" s="32">
        <f t="shared" si="3"/>
        <v>0.05642633228840125</v>
      </c>
      <c r="H19" s="32">
        <f t="shared" si="4"/>
        <v>0.1</v>
      </c>
      <c r="I19" s="32">
        <f t="shared" si="5"/>
        <v>0.0677115987460815</v>
      </c>
      <c r="J19" s="33">
        <f t="shared" si="6"/>
        <v>0.0677115987460815</v>
      </c>
      <c r="K19" s="34">
        <f t="shared" si="1"/>
        <v>90</v>
      </c>
      <c r="L19" s="9"/>
      <c r="M19" s="23">
        <v>10.156739811912226</v>
      </c>
      <c r="N19" s="24">
        <f t="shared" si="7"/>
        <v>0.06771159874608151</v>
      </c>
      <c r="O19" s="10"/>
    </row>
    <row r="20" spans="1:15" ht="11.25">
      <c r="A20" s="41">
        <v>18</v>
      </c>
      <c r="B20" s="42">
        <v>100</v>
      </c>
      <c r="C20" s="32">
        <f t="shared" si="2"/>
        <v>0.01</v>
      </c>
      <c r="D20" s="43">
        <v>0.18</v>
      </c>
      <c r="E20" s="44">
        <v>0.75</v>
      </c>
      <c r="F20" s="32">
        <f t="shared" si="0"/>
        <v>0.0075</v>
      </c>
      <c r="G20" s="32">
        <f t="shared" si="3"/>
        <v>0.009404388714733543</v>
      </c>
      <c r="H20" s="32">
        <f t="shared" si="4"/>
        <v>0.05</v>
      </c>
      <c r="I20" s="32">
        <f t="shared" si="5"/>
        <v>0.011285266457680252</v>
      </c>
      <c r="J20" s="33">
        <f t="shared" si="6"/>
        <v>0.011285266457680252</v>
      </c>
      <c r="K20" s="34">
        <f t="shared" si="1"/>
        <v>5</v>
      </c>
      <c r="L20" s="9"/>
      <c r="M20" s="23">
        <v>1.6927899686520376</v>
      </c>
      <c r="N20" s="24">
        <f t="shared" si="7"/>
        <v>0.01128526645768025</v>
      </c>
      <c r="O20" s="10"/>
    </row>
    <row r="21" spans="1:15" ht="11.25">
      <c r="A21" s="41">
        <v>19</v>
      </c>
      <c r="B21" s="42">
        <v>100</v>
      </c>
      <c r="C21" s="32">
        <f t="shared" si="2"/>
        <v>0.01</v>
      </c>
      <c r="D21" s="43">
        <v>0.14</v>
      </c>
      <c r="E21" s="44">
        <v>1</v>
      </c>
      <c r="F21" s="32">
        <f t="shared" si="0"/>
        <v>0.01</v>
      </c>
      <c r="G21" s="32">
        <f t="shared" si="3"/>
        <v>0.012539184952978058</v>
      </c>
      <c r="H21" s="32">
        <f t="shared" si="4"/>
        <v>0.05</v>
      </c>
      <c r="I21" s="32">
        <f t="shared" si="5"/>
        <v>0.015047021943573668</v>
      </c>
      <c r="J21" s="33">
        <f t="shared" si="6"/>
        <v>0.015047021943573668</v>
      </c>
      <c r="K21" s="34">
        <f t="shared" si="1"/>
        <v>5</v>
      </c>
      <c r="L21" s="9"/>
      <c r="M21" s="23">
        <v>2.2570532915360504</v>
      </c>
      <c r="N21" s="24">
        <f t="shared" si="7"/>
        <v>0.01504702194357367</v>
      </c>
      <c r="O21" s="10"/>
    </row>
    <row r="22" spans="1:15" ht="11.25">
      <c r="A22" s="41">
        <v>20</v>
      </c>
      <c r="B22" s="42">
        <v>100</v>
      </c>
      <c r="C22" s="32">
        <f t="shared" si="2"/>
        <v>0.01</v>
      </c>
      <c r="D22" s="43">
        <v>0.14</v>
      </c>
      <c r="E22" s="44">
        <v>0.5</v>
      </c>
      <c r="F22" s="32">
        <f t="shared" si="0"/>
        <v>0.005</v>
      </c>
      <c r="G22" s="32">
        <f t="shared" si="3"/>
        <v>0.006269592476489029</v>
      </c>
      <c r="H22" s="25">
        <f t="shared" si="4"/>
        <v>0.05</v>
      </c>
      <c r="I22" s="25">
        <f t="shared" si="5"/>
        <v>0.007523510971786834</v>
      </c>
      <c r="J22" s="35">
        <f t="shared" si="6"/>
        <v>0.007523510971786834</v>
      </c>
      <c r="K22" s="36">
        <f t="shared" si="1"/>
        <v>5</v>
      </c>
      <c r="L22" s="9"/>
      <c r="M22" s="23">
        <v>1.128526645768025</v>
      </c>
      <c r="N22" s="24">
        <f t="shared" si="7"/>
        <v>0.007523510971786833</v>
      </c>
      <c r="O22" s="10"/>
    </row>
    <row r="23" spans="1:15" ht="11.25">
      <c r="A23" s="45" t="s">
        <v>24</v>
      </c>
      <c r="B23" s="46">
        <f>SUM(B3:B22)</f>
        <v>10000</v>
      </c>
      <c r="C23" s="27">
        <f>SUM(C3:C22)</f>
        <v>1.0000000000000002</v>
      </c>
      <c r="D23" s="27">
        <f>SUMPRODUCT(C3:C22,D3:D22)</f>
        <v>0.11980000000000002</v>
      </c>
      <c r="E23" s="47"/>
      <c r="F23" s="27">
        <f>SUM(F3:F22)</f>
        <v>0.7975</v>
      </c>
      <c r="G23" s="27">
        <f>SUM(G3:G22)</f>
        <v>1</v>
      </c>
      <c r="I23" s="11"/>
      <c r="J23" s="11"/>
      <c r="K23" s="11"/>
      <c r="L23" s="11"/>
      <c r="M23" s="26">
        <f>SUM(M3:M22)</f>
        <v>150.00000007204184</v>
      </c>
      <c r="N23" s="27">
        <f>SUMPRODUCT(N3:N22,D3:D22)</f>
        <v>0.1277680251167932</v>
      </c>
      <c r="O23" s="11"/>
    </row>
    <row r="25" spans="1:13" ht="11.25">
      <c r="A25" s="12" t="s">
        <v>23</v>
      </c>
      <c r="B25" s="13" t="s">
        <v>7</v>
      </c>
      <c r="C25" s="14">
        <v>0.05</v>
      </c>
      <c r="D25" s="15"/>
      <c r="M25" s="16">
        <f>M1/$B$23</f>
        <v>0.015</v>
      </c>
    </row>
    <row r="26" spans="1:4" ht="11.25">
      <c r="A26" s="17" t="s">
        <v>23</v>
      </c>
      <c r="B26" s="18" t="s">
        <v>6</v>
      </c>
      <c r="C26" s="19">
        <v>0.1</v>
      </c>
      <c r="D26" s="15"/>
    </row>
    <row r="27" spans="1:3" ht="11.25">
      <c r="A27" s="20" t="s">
        <v>23</v>
      </c>
      <c r="B27" s="21" t="s">
        <v>8</v>
      </c>
      <c r="C27" s="22">
        <v>1.2</v>
      </c>
    </row>
    <row r="30" spans="1:2" ht="11.25">
      <c r="A30" s="1" t="s">
        <v>15</v>
      </c>
      <c r="B30" s="3">
        <f>D23</f>
        <v>0.11980000000000002</v>
      </c>
    </row>
    <row r="31" spans="1:2" ht="11.25">
      <c r="A31" s="1" t="s">
        <v>16</v>
      </c>
      <c r="B31" s="3">
        <f>N23</f>
        <v>0.1277680251167932</v>
      </c>
    </row>
    <row r="32" ht="11.25">
      <c r="B32" s="3"/>
    </row>
    <row r="34" spans="1:17" s="2" customFormat="1" ht="11.25">
      <c r="A34" s="46" t="s">
        <v>18</v>
      </c>
      <c r="B34" s="46"/>
      <c r="C34" s="46">
        <v>25</v>
      </c>
      <c r="D34" s="46">
        <v>50</v>
      </c>
      <c r="E34" s="46">
        <v>100</v>
      </c>
      <c r="F34" s="46">
        <v>150</v>
      </c>
      <c r="G34" s="46">
        <v>200</v>
      </c>
      <c r="H34" s="46">
        <v>250</v>
      </c>
      <c r="I34" s="46">
        <v>300</v>
      </c>
      <c r="J34" s="46">
        <v>350</v>
      </c>
      <c r="K34" s="46">
        <v>400</v>
      </c>
      <c r="L34" s="46">
        <v>450</v>
      </c>
      <c r="M34" s="46">
        <v>500</v>
      </c>
      <c r="N34" s="46">
        <v>550</v>
      </c>
      <c r="O34" s="46">
        <v>600</v>
      </c>
      <c r="P34" s="46">
        <v>650</v>
      </c>
      <c r="Q34" s="46">
        <v>700</v>
      </c>
    </row>
    <row r="35" spans="1:17" s="16" customFormat="1" ht="11.25">
      <c r="A35" s="50" t="s">
        <v>19</v>
      </c>
      <c r="B35" s="50"/>
      <c r="C35" s="50">
        <v>0.0025</v>
      </c>
      <c r="D35" s="50">
        <v>0.005</v>
      </c>
      <c r="E35" s="50">
        <v>0.01</v>
      </c>
      <c r="F35" s="50">
        <v>0.015</v>
      </c>
      <c r="G35" s="50">
        <v>0.02</v>
      </c>
      <c r="H35" s="50">
        <v>0.025</v>
      </c>
      <c r="I35" s="50">
        <v>0.03</v>
      </c>
      <c r="J35" s="50">
        <v>0.035</v>
      </c>
      <c r="K35" s="50">
        <v>0.04</v>
      </c>
      <c r="L35" s="50">
        <v>0.045</v>
      </c>
      <c r="M35" s="50">
        <v>0.05</v>
      </c>
      <c r="N35" s="50">
        <v>0.055</v>
      </c>
      <c r="O35" s="50">
        <v>0.06</v>
      </c>
      <c r="P35" s="50">
        <v>0.065</v>
      </c>
      <c r="Q35" s="50">
        <v>0.07</v>
      </c>
    </row>
    <row r="36" spans="1:17" ht="11.25">
      <c r="A36" s="45" t="s">
        <v>0</v>
      </c>
      <c r="B36" s="46" t="s">
        <v>17</v>
      </c>
      <c r="C36" s="46" t="s">
        <v>17</v>
      </c>
      <c r="D36" s="46" t="s">
        <v>17</v>
      </c>
      <c r="E36" s="46" t="s">
        <v>17</v>
      </c>
      <c r="F36" s="46" t="s">
        <v>17</v>
      </c>
      <c r="G36" s="46" t="s">
        <v>17</v>
      </c>
      <c r="H36" s="46" t="s">
        <v>17</v>
      </c>
      <c r="I36" s="46" t="s">
        <v>17</v>
      </c>
      <c r="J36" s="46" t="s">
        <v>17</v>
      </c>
      <c r="K36" s="46" t="s">
        <v>17</v>
      </c>
      <c r="L36" s="46" t="s">
        <v>17</v>
      </c>
      <c r="M36" s="46" t="s">
        <v>17</v>
      </c>
      <c r="N36" s="46" t="s">
        <v>17</v>
      </c>
      <c r="O36" s="46" t="s">
        <v>17</v>
      </c>
      <c r="P36" s="46" t="s">
        <v>17</v>
      </c>
      <c r="Q36" s="46" t="s">
        <v>17</v>
      </c>
    </row>
    <row r="37" spans="1:17" ht="11.25">
      <c r="A37" s="41">
        <v>1</v>
      </c>
      <c r="B37" s="32">
        <v>0.05</v>
      </c>
      <c r="C37" s="32">
        <v>0.056426332288401264</v>
      </c>
      <c r="D37" s="32">
        <v>0.056426332288401264</v>
      </c>
      <c r="E37" s="32">
        <v>0.056426332288401264</v>
      </c>
      <c r="F37" s="32">
        <v>0.056426332288401264</v>
      </c>
      <c r="G37" s="32">
        <v>0.056426332288401264</v>
      </c>
      <c r="H37" s="32">
        <v>0.056426332288401264</v>
      </c>
      <c r="I37" s="32">
        <v>0.056426332288401264</v>
      </c>
      <c r="J37" s="32">
        <v>0.05642733228840126</v>
      </c>
      <c r="K37" s="32">
        <v>0.056426332288401264</v>
      </c>
      <c r="L37" s="32">
        <v>0.056426332288401264</v>
      </c>
      <c r="M37" s="32">
        <v>0.056426332288401264</v>
      </c>
      <c r="N37" s="32">
        <v>0.056426332288401264</v>
      </c>
      <c r="O37" s="32">
        <v>0.056426332288401264</v>
      </c>
      <c r="P37" s="32">
        <v>0.056426332288401264</v>
      </c>
      <c r="Q37" s="32">
        <v>0.056426332288401264</v>
      </c>
    </row>
    <row r="38" spans="1:17" ht="11.25">
      <c r="A38" s="41">
        <v>2</v>
      </c>
      <c r="B38" s="32">
        <v>0.1</v>
      </c>
      <c r="C38" s="32">
        <v>0.03307210031350193</v>
      </c>
      <c r="D38" s="32">
        <v>0.033072120313512976</v>
      </c>
      <c r="E38" s="32">
        <v>0.03307211031350742</v>
      </c>
      <c r="F38" s="32">
        <v>0.03307210079373435</v>
      </c>
      <c r="G38" s="32">
        <v>0.0330721053135045</v>
      </c>
      <c r="H38" s="32">
        <v>0.033072100621693745</v>
      </c>
      <c r="I38" s="32">
        <v>0.033072103042285333</v>
      </c>
      <c r="J38" s="32">
        <v>0.041445484590213355</v>
      </c>
      <c r="K38" s="32">
        <v>0.06108634419285837</v>
      </c>
      <c r="L38" s="32">
        <v>0.0826192986345493</v>
      </c>
      <c r="M38" s="32">
        <v>0.1</v>
      </c>
      <c r="N38" s="32">
        <v>0.1</v>
      </c>
      <c r="O38" s="32">
        <v>0.10000099999999999</v>
      </c>
      <c r="P38" s="32">
        <v>0.10000000000000094</v>
      </c>
      <c r="Q38" s="32">
        <v>0.1</v>
      </c>
    </row>
    <row r="39" spans="1:17" ht="11.25">
      <c r="A39" s="41">
        <v>3</v>
      </c>
      <c r="B39" s="32">
        <v>0.15</v>
      </c>
      <c r="C39" s="32">
        <v>0.1</v>
      </c>
      <c r="D39" s="32">
        <v>0.1</v>
      </c>
      <c r="E39" s="32">
        <v>0.1</v>
      </c>
      <c r="F39" s="32">
        <v>0.1</v>
      </c>
      <c r="G39" s="32">
        <v>0.1</v>
      </c>
      <c r="H39" s="32">
        <v>0.1</v>
      </c>
      <c r="I39" s="32">
        <v>0.1</v>
      </c>
      <c r="J39" s="32">
        <v>0.1</v>
      </c>
      <c r="K39" s="32">
        <v>0.10000099999999999</v>
      </c>
      <c r="L39" s="32">
        <v>0.10000000000002422</v>
      </c>
      <c r="M39" s="32">
        <v>0.10373040352346345</v>
      </c>
      <c r="N39" s="32">
        <v>0.10541666610139773</v>
      </c>
      <c r="O39" s="32">
        <v>0.1</v>
      </c>
      <c r="P39" s="32">
        <v>0.09999907692307786</v>
      </c>
      <c r="Q39" s="32">
        <v>0.09999914285714286</v>
      </c>
    </row>
    <row r="40" spans="1:17" ht="11.25">
      <c r="A40" s="41">
        <v>4</v>
      </c>
      <c r="B40" s="32">
        <v>0.03</v>
      </c>
      <c r="C40" s="32">
        <v>0.04514106583072101</v>
      </c>
      <c r="D40" s="32">
        <v>0.04514106583072101</v>
      </c>
      <c r="E40" s="32">
        <v>0.04514106583072101</v>
      </c>
      <c r="F40" s="32">
        <v>0.04514106583072101</v>
      </c>
      <c r="G40" s="32">
        <v>0.04514106583072101</v>
      </c>
      <c r="H40" s="32">
        <v>0.04514106583072101</v>
      </c>
      <c r="I40" s="32">
        <v>0.04514106583072101</v>
      </c>
      <c r="J40" s="32">
        <v>0.04285714285714286</v>
      </c>
      <c r="K40" s="32">
        <v>0.0375</v>
      </c>
      <c r="L40" s="32">
        <v>0.03333333333333333</v>
      </c>
      <c r="M40" s="32">
        <v>0.03</v>
      </c>
      <c r="N40" s="32">
        <v>0.02727272727272727</v>
      </c>
      <c r="O40" s="32">
        <v>0.025</v>
      </c>
      <c r="P40" s="32">
        <v>0.023076923076923078</v>
      </c>
      <c r="Q40" s="32">
        <v>0.02142857142857143</v>
      </c>
    </row>
    <row r="41" spans="1:17" ht="11.25">
      <c r="A41" s="41">
        <v>5</v>
      </c>
      <c r="B41" s="32">
        <v>0.02</v>
      </c>
      <c r="C41" s="32">
        <v>0.015047021943573668</v>
      </c>
      <c r="D41" s="32">
        <v>0.015047021943573668</v>
      </c>
      <c r="E41" s="32">
        <v>0.015047021943573668</v>
      </c>
      <c r="F41" s="32">
        <v>0.01504702194357367</v>
      </c>
      <c r="G41" s="32">
        <v>0.015047021943573668</v>
      </c>
      <c r="H41" s="32">
        <v>0.015047021943573666</v>
      </c>
      <c r="I41" s="32">
        <v>0.01504702194357367</v>
      </c>
      <c r="J41" s="32">
        <v>0.015047021943573668</v>
      </c>
      <c r="K41" s="32">
        <v>0.015047021943573668</v>
      </c>
      <c r="L41" s="32">
        <v>0.015047021943573668</v>
      </c>
      <c r="M41" s="32">
        <v>0.015047021943573668</v>
      </c>
      <c r="N41" s="32">
        <v>0.01504702194357367</v>
      </c>
      <c r="O41" s="32">
        <v>0.015047021943573666</v>
      </c>
      <c r="P41" s="32">
        <v>0.015047021943573668</v>
      </c>
      <c r="Q41" s="32">
        <v>0.014285714285714285</v>
      </c>
    </row>
    <row r="42" spans="1:17" ht="11.25">
      <c r="A42" s="41">
        <v>6</v>
      </c>
      <c r="B42" s="32">
        <v>0.05</v>
      </c>
      <c r="C42" s="32">
        <v>0.056426332288401264</v>
      </c>
      <c r="D42" s="32">
        <v>0.056426332288401264</v>
      </c>
      <c r="E42" s="32">
        <v>0.056426332288401264</v>
      </c>
      <c r="F42" s="32">
        <v>0.056426332288401264</v>
      </c>
      <c r="G42" s="32">
        <v>0.056426332288401264</v>
      </c>
      <c r="H42" s="32">
        <v>0.056426332288401264</v>
      </c>
      <c r="I42" s="32">
        <v>0.056426332288401264</v>
      </c>
      <c r="J42" s="32">
        <v>0.056426332288401264</v>
      </c>
      <c r="K42" s="32">
        <v>0.056426332288401264</v>
      </c>
      <c r="L42" s="32">
        <v>0.056426332288401264</v>
      </c>
      <c r="M42" s="32">
        <v>0.056426332288401264</v>
      </c>
      <c r="N42" s="32">
        <v>0.05642633228840127</v>
      </c>
      <c r="O42" s="32">
        <v>0.056426332288401264</v>
      </c>
      <c r="P42" s="32">
        <v>0.056426332288401264</v>
      </c>
      <c r="Q42" s="32">
        <v>0.056426332288401264</v>
      </c>
    </row>
    <row r="43" spans="1:17" ht="11.25">
      <c r="A43" s="41">
        <v>7</v>
      </c>
      <c r="B43" s="32">
        <v>0.03</v>
      </c>
      <c r="C43" s="32">
        <v>0.03385579937304075</v>
      </c>
      <c r="D43" s="32">
        <v>0.03385579937304075</v>
      </c>
      <c r="E43" s="32">
        <v>0.03385579937304075</v>
      </c>
      <c r="F43" s="32">
        <v>0.03385579937304075</v>
      </c>
      <c r="G43" s="32">
        <v>0.03385579937304075</v>
      </c>
      <c r="H43" s="32">
        <v>0.03385579937308825</v>
      </c>
      <c r="I43" s="32">
        <v>0.03385579937304075</v>
      </c>
      <c r="J43" s="32">
        <v>0.03385579937303004</v>
      </c>
      <c r="K43" s="32">
        <v>0.03385579937304075</v>
      </c>
      <c r="L43" s="32">
        <v>0.03333333333333333</v>
      </c>
      <c r="M43" s="32">
        <v>0.03</v>
      </c>
      <c r="N43" s="32">
        <v>0.02727272727272727</v>
      </c>
      <c r="O43" s="32">
        <v>0.025</v>
      </c>
      <c r="P43" s="32">
        <v>0.023076923076923078</v>
      </c>
      <c r="Q43" s="32">
        <v>0.02142857142857143</v>
      </c>
    </row>
    <row r="44" spans="1:17" ht="11.25">
      <c r="A44" s="41">
        <v>8</v>
      </c>
      <c r="B44" s="32">
        <v>0.02</v>
      </c>
      <c r="C44" s="32">
        <v>0.030094043887147336</v>
      </c>
      <c r="D44" s="32">
        <v>0.030094043887147336</v>
      </c>
      <c r="E44" s="32">
        <v>0.030094043887147336</v>
      </c>
      <c r="F44" s="32">
        <v>0.030094043887147332</v>
      </c>
      <c r="G44" s="32">
        <v>0.030094043887147336</v>
      </c>
      <c r="H44" s="32">
        <v>0.030094043887147336</v>
      </c>
      <c r="I44" s="32">
        <v>0.030094043887147332</v>
      </c>
      <c r="J44" s="32">
        <v>0.02857142857142857</v>
      </c>
      <c r="K44" s="32">
        <v>0.025</v>
      </c>
      <c r="L44" s="32">
        <v>0.022222222222222223</v>
      </c>
      <c r="M44" s="32">
        <v>0.020000002</v>
      </c>
      <c r="N44" s="32">
        <v>0.018181817428046577</v>
      </c>
      <c r="O44" s="32">
        <v>0.016666665975709365</v>
      </c>
      <c r="P44" s="32">
        <v>0.015384614746808644</v>
      </c>
      <c r="Q44" s="32">
        <v>0.01428571369346517</v>
      </c>
    </row>
    <row r="45" spans="1:17" ht="11.25">
      <c r="A45" s="41">
        <v>9</v>
      </c>
      <c r="B45" s="32">
        <v>0.09</v>
      </c>
      <c r="C45" s="32">
        <v>0.1</v>
      </c>
      <c r="D45" s="32">
        <v>0.09999999999998882</v>
      </c>
      <c r="E45" s="32">
        <v>0.0999999999999944</v>
      </c>
      <c r="F45" s="32">
        <v>0.1</v>
      </c>
      <c r="G45" s="32">
        <v>0.09999999999999722</v>
      </c>
      <c r="H45" s="32">
        <v>0.1</v>
      </c>
      <c r="I45" s="32">
        <v>0.09999999999999815</v>
      </c>
      <c r="J45" s="32">
        <v>0.0999999999999984</v>
      </c>
      <c r="K45" s="32">
        <v>0.10000099999999859</v>
      </c>
      <c r="L45" s="32">
        <v>0.10000000000002422</v>
      </c>
      <c r="M45" s="32">
        <v>0.1</v>
      </c>
      <c r="N45" s="32">
        <v>0.1</v>
      </c>
      <c r="O45" s="32">
        <v>0.10000099999999999</v>
      </c>
      <c r="P45" s="32">
        <v>0.10000000000000094</v>
      </c>
      <c r="Q45" s="32">
        <v>0.1</v>
      </c>
    </row>
    <row r="46" spans="1:17" ht="11.25">
      <c r="A46" s="41">
        <v>10</v>
      </c>
      <c r="B46" s="32">
        <v>0.02</v>
      </c>
      <c r="C46" s="32">
        <v>0.030094043887147336</v>
      </c>
      <c r="D46" s="32">
        <v>0.030094043887147336</v>
      </c>
      <c r="E46" s="32">
        <v>0.030094043887147336</v>
      </c>
      <c r="F46" s="32">
        <v>0.03009404388714734</v>
      </c>
      <c r="G46" s="32">
        <v>0.030094043887147336</v>
      </c>
      <c r="H46" s="32">
        <v>0.030094043887147336</v>
      </c>
      <c r="I46" s="32">
        <v>0.030094043887147332</v>
      </c>
      <c r="J46" s="32">
        <v>0.02857142857142857</v>
      </c>
      <c r="K46" s="32">
        <v>0.025</v>
      </c>
      <c r="L46" s="32">
        <v>0.022222222222222223</v>
      </c>
      <c r="M46" s="32">
        <v>0.020000002</v>
      </c>
      <c r="N46" s="32">
        <v>0.01818181818181818</v>
      </c>
      <c r="O46" s="32">
        <v>0.016666666666666666</v>
      </c>
      <c r="P46" s="32">
        <v>0.015384615384615385</v>
      </c>
      <c r="Q46" s="32">
        <v>0.014285714285714285</v>
      </c>
    </row>
    <row r="47" spans="1:17" ht="11.25">
      <c r="A47" s="41">
        <v>11</v>
      </c>
      <c r="B47" s="32">
        <v>0.04</v>
      </c>
      <c r="C47" s="32">
        <v>0.05</v>
      </c>
      <c r="D47" s="32">
        <v>0.05</v>
      </c>
      <c r="E47" s="32">
        <v>0.05</v>
      </c>
      <c r="F47" s="32">
        <v>0.05</v>
      </c>
      <c r="G47" s="32">
        <v>0.05</v>
      </c>
      <c r="H47" s="32">
        <v>0.05</v>
      </c>
      <c r="I47" s="32">
        <v>0.05</v>
      </c>
      <c r="J47" s="32">
        <v>0.05</v>
      </c>
      <c r="K47" s="32">
        <v>0.05</v>
      </c>
      <c r="L47" s="32">
        <v>0.044444444444444446</v>
      </c>
      <c r="M47" s="32">
        <v>0.04</v>
      </c>
      <c r="N47" s="32">
        <v>0.03636363636363636</v>
      </c>
      <c r="O47" s="32">
        <v>0.03333333333333333</v>
      </c>
      <c r="P47" s="32">
        <v>0.03076923076923077</v>
      </c>
      <c r="Q47" s="32">
        <v>0.02857142857142857</v>
      </c>
    </row>
    <row r="48" spans="1:17" ht="11.25">
      <c r="A48" s="41">
        <v>12</v>
      </c>
      <c r="B48" s="32">
        <v>0.06</v>
      </c>
      <c r="C48" s="32">
        <v>0.0677115987460815</v>
      </c>
      <c r="D48" s="32">
        <v>0.0677115987460815</v>
      </c>
      <c r="E48" s="32">
        <v>0.0677115987460815</v>
      </c>
      <c r="F48" s="32">
        <v>0.0677115987460815</v>
      </c>
      <c r="G48" s="32">
        <v>0.0677115987460815</v>
      </c>
      <c r="H48" s="32">
        <v>0.0677115987460815</v>
      </c>
      <c r="I48" s="32">
        <v>0.0677115987460815</v>
      </c>
      <c r="J48" s="32">
        <v>0.0677115987460815</v>
      </c>
      <c r="K48" s="32">
        <v>0.06771159874605916</v>
      </c>
      <c r="L48" s="32">
        <v>0.0677115987460815</v>
      </c>
      <c r="M48" s="32">
        <v>0.0677115987460815</v>
      </c>
      <c r="N48" s="32">
        <v>0.0677115987460815</v>
      </c>
      <c r="O48" s="32">
        <v>0.0677115987460815</v>
      </c>
      <c r="P48" s="32">
        <v>0.0677115987460815</v>
      </c>
      <c r="Q48" s="32">
        <v>0.0677115987460815</v>
      </c>
    </row>
    <row r="49" spans="1:17" ht="11.25">
      <c r="A49" s="41">
        <v>13</v>
      </c>
      <c r="B49" s="32">
        <v>0.07</v>
      </c>
      <c r="C49" s="32">
        <v>0.07899686520376177</v>
      </c>
      <c r="D49" s="32">
        <v>0.07899686520373943</v>
      </c>
      <c r="E49" s="32">
        <v>0.07899686520373943</v>
      </c>
      <c r="F49" s="32">
        <v>0.07899686520376177</v>
      </c>
      <c r="G49" s="32">
        <v>0.07899686520373943</v>
      </c>
      <c r="H49" s="32">
        <v>0.07899686520376177</v>
      </c>
      <c r="I49" s="32">
        <v>0.07899686520378159</v>
      </c>
      <c r="J49" s="32">
        <v>0.07899686520376177</v>
      </c>
      <c r="K49" s="32">
        <v>0.07899686520373943</v>
      </c>
      <c r="L49" s="32">
        <v>0.07899686520376177</v>
      </c>
      <c r="M49" s="32">
        <v>0.07899686520380927</v>
      </c>
      <c r="N49" s="32">
        <v>0.07899686520376852</v>
      </c>
      <c r="O49" s="32">
        <v>0.07899686520378599</v>
      </c>
      <c r="P49" s="32">
        <v>0.07899686520376177</v>
      </c>
      <c r="Q49" s="32">
        <v>0.07899686520375106</v>
      </c>
    </row>
    <row r="50" spans="1:17" ht="11.25">
      <c r="A50" s="41">
        <v>14</v>
      </c>
      <c r="B50" s="32">
        <v>0.03</v>
      </c>
      <c r="C50" s="32">
        <v>0.04514106583072101</v>
      </c>
      <c r="D50" s="32">
        <v>0.04514106583072101</v>
      </c>
      <c r="E50" s="32">
        <v>0.04514106583072101</v>
      </c>
      <c r="F50" s="32">
        <v>0.04514106583072101</v>
      </c>
      <c r="G50" s="32">
        <v>0.04514106583072101</v>
      </c>
      <c r="H50" s="32">
        <v>0.04514106583072101</v>
      </c>
      <c r="I50" s="32">
        <v>0.04514106583072101</v>
      </c>
      <c r="J50" s="32">
        <v>0.04285714285714286</v>
      </c>
      <c r="K50" s="32">
        <v>0.0375</v>
      </c>
      <c r="L50" s="32">
        <v>0.03333333333333333</v>
      </c>
      <c r="M50" s="32">
        <v>0.03</v>
      </c>
      <c r="N50" s="32">
        <v>0.02727272727272727</v>
      </c>
      <c r="O50" s="32">
        <v>0.025</v>
      </c>
      <c r="P50" s="32">
        <v>0.023076923076923078</v>
      </c>
      <c r="Q50" s="32">
        <v>0.02142857142857143</v>
      </c>
    </row>
    <row r="51" spans="1:17" ht="11.25">
      <c r="A51" s="41">
        <v>15</v>
      </c>
      <c r="B51" s="32">
        <v>0.05</v>
      </c>
      <c r="C51" s="32">
        <v>0.056426332288401264</v>
      </c>
      <c r="D51" s="32">
        <v>0.056426332288401264</v>
      </c>
      <c r="E51" s="32">
        <v>0.056426332288401264</v>
      </c>
      <c r="F51" s="32">
        <v>0.056426332288401264</v>
      </c>
      <c r="G51" s="32">
        <v>0.056426332288401264</v>
      </c>
      <c r="H51" s="32">
        <v>0.056426332288401264</v>
      </c>
      <c r="I51" s="32">
        <v>0.056426332288401264</v>
      </c>
      <c r="J51" s="32">
        <v>0.056426332288401264</v>
      </c>
      <c r="K51" s="32">
        <v>0.056426332288401264</v>
      </c>
      <c r="L51" s="32">
        <v>0.056426332288401264</v>
      </c>
      <c r="M51" s="32">
        <v>0.056426332288401264</v>
      </c>
      <c r="N51" s="32">
        <v>0.05642633228840127</v>
      </c>
      <c r="O51" s="32">
        <v>0.056426332288401264</v>
      </c>
      <c r="P51" s="32">
        <v>0.056426332288401264</v>
      </c>
      <c r="Q51" s="32">
        <v>0.056426332288401264</v>
      </c>
    </row>
    <row r="52" spans="1:17" ht="11.25">
      <c r="A52" s="41">
        <v>16</v>
      </c>
      <c r="B52" s="32">
        <v>0.07</v>
      </c>
      <c r="C52" s="32">
        <v>0.1</v>
      </c>
      <c r="D52" s="32">
        <v>0.1</v>
      </c>
      <c r="E52" s="32">
        <v>0.1</v>
      </c>
      <c r="F52" s="32">
        <v>0.10000000000002422</v>
      </c>
      <c r="G52" s="32">
        <v>0.1</v>
      </c>
      <c r="H52" s="32">
        <v>0.1</v>
      </c>
      <c r="I52" s="32">
        <v>0.1</v>
      </c>
      <c r="J52" s="32">
        <v>0.1</v>
      </c>
      <c r="K52" s="32">
        <v>0.10000099999999999</v>
      </c>
      <c r="L52" s="32">
        <v>0.10000000000002422</v>
      </c>
      <c r="M52" s="32">
        <v>0.1</v>
      </c>
      <c r="N52" s="32">
        <v>0.1</v>
      </c>
      <c r="O52" s="32">
        <v>0.10000099999999999</v>
      </c>
      <c r="P52" s="32">
        <v>0.10000000000000094</v>
      </c>
      <c r="Q52" s="32">
        <v>0.1</v>
      </c>
    </row>
    <row r="53" spans="1:17" ht="11.25">
      <c r="A53" s="41">
        <v>17</v>
      </c>
      <c r="B53" s="32">
        <v>0.09</v>
      </c>
      <c r="C53" s="32">
        <v>0.0677115987460815</v>
      </c>
      <c r="D53" s="32">
        <v>0.0677115987460815</v>
      </c>
      <c r="E53" s="32">
        <v>0.0677115987460815</v>
      </c>
      <c r="F53" s="32">
        <v>0.06771159874608151</v>
      </c>
      <c r="G53" s="32">
        <v>0.0677115987460815</v>
      </c>
      <c r="H53" s="32">
        <v>0.0677115987460815</v>
      </c>
      <c r="I53" s="32">
        <v>0.0677115987460815</v>
      </c>
      <c r="J53" s="32">
        <v>0.0677115987460815</v>
      </c>
      <c r="K53" s="32">
        <v>0.06771159874605916</v>
      </c>
      <c r="L53" s="32">
        <v>0.0677115987460815</v>
      </c>
      <c r="M53" s="32">
        <v>0.0677115987460815</v>
      </c>
      <c r="N53" s="32">
        <v>0.08329806819468663</v>
      </c>
      <c r="O53" s="32">
        <v>0.10310567529385883</v>
      </c>
      <c r="P53" s="32">
        <v>0.11528908536893388</v>
      </c>
      <c r="Q53" s="32">
        <v>0.1268705412057843</v>
      </c>
    </row>
    <row r="54" spans="1:17" ht="11.25">
      <c r="A54" s="41">
        <v>18</v>
      </c>
      <c r="B54" s="32">
        <v>0.01</v>
      </c>
      <c r="C54" s="32">
        <v>0.011285266457657882</v>
      </c>
      <c r="D54" s="32">
        <v>0.011285266457680252</v>
      </c>
      <c r="E54" s="32">
        <v>0.011285266457680252</v>
      </c>
      <c r="F54" s="32">
        <v>0.01128526645768025</v>
      </c>
      <c r="G54" s="32">
        <v>0.011285266457680252</v>
      </c>
      <c r="H54" s="32">
        <v>0.011285266457680252</v>
      </c>
      <c r="I54" s="32">
        <v>0.011285266457680252</v>
      </c>
      <c r="J54" s="32">
        <v>0.011285266457680252</v>
      </c>
      <c r="K54" s="32">
        <v>0.011285266457680252</v>
      </c>
      <c r="L54" s="32">
        <v>0.011111111111111112</v>
      </c>
      <c r="M54" s="32">
        <v>0.01</v>
      </c>
      <c r="N54" s="32">
        <v>0.00909090909090909</v>
      </c>
      <c r="O54" s="32">
        <v>0.008333333333333333</v>
      </c>
      <c r="P54" s="32">
        <v>0.007692307692307693</v>
      </c>
      <c r="Q54" s="32">
        <v>0.007142857142857143</v>
      </c>
    </row>
    <row r="55" spans="1:17" ht="11.25">
      <c r="A55" s="41">
        <v>19</v>
      </c>
      <c r="B55" s="32">
        <v>0.01</v>
      </c>
      <c r="C55" s="32">
        <v>0.015047021943573668</v>
      </c>
      <c r="D55" s="32">
        <v>0.015047021943573668</v>
      </c>
      <c r="E55" s="32">
        <v>0.015047021943573668</v>
      </c>
      <c r="F55" s="32">
        <v>0.01504702194357367</v>
      </c>
      <c r="G55" s="32">
        <v>0.015047021943573668</v>
      </c>
      <c r="H55" s="32">
        <v>0.015047021943573668</v>
      </c>
      <c r="I55" s="32">
        <v>0.01504702194357367</v>
      </c>
      <c r="J55" s="32">
        <v>0.014285714285714285</v>
      </c>
      <c r="K55" s="32">
        <v>0.0125</v>
      </c>
      <c r="L55" s="32">
        <v>0.011111111111111112</v>
      </c>
      <c r="M55" s="32">
        <v>0.01</v>
      </c>
      <c r="N55" s="32">
        <v>0.00909090909090909</v>
      </c>
      <c r="O55" s="32">
        <v>0.008333333333333333</v>
      </c>
      <c r="P55" s="32">
        <v>0.007692307692307693</v>
      </c>
      <c r="Q55" s="32">
        <v>0.007142857142857143</v>
      </c>
    </row>
    <row r="56" spans="1:17" ht="11.25">
      <c r="A56" s="41">
        <v>20</v>
      </c>
      <c r="B56" s="32">
        <v>0.01</v>
      </c>
      <c r="C56" s="32">
        <v>0.007523510971786834</v>
      </c>
      <c r="D56" s="32">
        <v>0.007523510971786834</v>
      </c>
      <c r="E56" s="32">
        <v>0.007523510971786834</v>
      </c>
      <c r="F56" s="32">
        <v>0.007523510971786833</v>
      </c>
      <c r="G56" s="32">
        <v>0.007523510971786834</v>
      </c>
      <c r="H56" s="32">
        <v>0.007523510971786834</v>
      </c>
      <c r="I56" s="32">
        <v>0.007523510971786835</v>
      </c>
      <c r="J56" s="32">
        <v>0.007523510971786832</v>
      </c>
      <c r="K56" s="32">
        <v>0.007523510971786834</v>
      </c>
      <c r="L56" s="32">
        <v>0.007523510971786834</v>
      </c>
      <c r="M56" s="32">
        <v>0.007523510971786834</v>
      </c>
      <c r="N56" s="32">
        <v>0.007523510971786835</v>
      </c>
      <c r="O56" s="32">
        <v>0.007523510971786835</v>
      </c>
      <c r="P56" s="32">
        <v>0.007523510971786834</v>
      </c>
      <c r="Q56" s="32">
        <v>0.007142857142857143</v>
      </c>
    </row>
    <row r="57" spans="1:17" s="3" customFormat="1" ht="11.25">
      <c r="A57" s="27" t="s">
        <v>14</v>
      </c>
      <c r="B57" s="27"/>
      <c r="C57" s="27">
        <v>0.12776802507836765</v>
      </c>
      <c r="D57" s="27">
        <v>0.12776802667836934</v>
      </c>
      <c r="E57" s="27">
        <v>0.12776802587836938</v>
      </c>
      <c r="F57" s="27">
        <v>0.1277680251167932</v>
      </c>
      <c r="G57" s="27">
        <v>0.1277680254783694</v>
      </c>
      <c r="H57" s="27">
        <v>0.1277680251030356</v>
      </c>
      <c r="I57" s="27">
        <v>0.12776802529667616</v>
      </c>
      <c r="J57" s="27">
        <v>0.126854475892159</v>
      </c>
      <c r="K57" s="27">
        <v>0.12471165894608013</v>
      </c>
      <c r="L57" s="27">
        <v>0.12253082567412196</v>
      </c>
      <c r="M57" s="27">
        <v>0.12043479661824498</v>
      </c>
      <c r="N57" s="27">
        <v>0.11901793356201303</v>
      </c>
      <c r="O57" s="27">
        <v>0.11790542373056476</v>
      </c>
      <c r="P57" s="27">
        <v>0.11691826346771203</v>
      </c>
      <c r="Q57" s="27">
        <v>0.11594268665485935</v>
      </c>
    </row>
    <row r="58" spans="1:17" ht="11.25">
      <c r="A58" s="45" t="s">
        <v>15</v>
      </c>
      <c r="B58" s="27">
        <v>0.12</v>
      </c>
      <c r="C58" s="27">
        <f>B58</f>
        <v>0.12</v>
      </c>
      <c r="D58" s="27">
        <f>C58</f>
        <v>0.12</v>
      </c>
      <c r="E58" s="27">
        <f aca="true" t="shared" si="8" ref="E58:Q58">D58</f>
        <v>0.12</v>
      </c>
      <c r="F58" s="27">
        <f t="shared" si="8"/>
        <v>0.12</v>
      </c>
      <c r="G58" s="27">
        <f t="shared" si="8"/>
        <v>0.12</v>
      </c>
      <c r="H58" s="27">
        <f t="shared" si="8"/>
        <v>0.12</v>
      </c>
      <c r="I58" s="27">
        <f t="shared" si="8"/>
        <v>0.12</v>
      </c>
      <c r="J58" s="27">
        <f t="shared" si="8"/>
        <v>0.12</v>
      </c>
      <c r="K58" s="27">
        <f t="shared" si="8"/>
        <v>0.12</v>
      </c>
      <c r="L58" s="27">
        <f t="shared" si="8"/>
        <v>0.12</v>
      </c>
      <c r="M58" s="27">
        <f t="shared" si="8"/>
        <v>0.12</v>
      </c>
      <c r="N58" s="27">
        <f t="shared" si="8"/>
        <v>0.12</v>
      </c>
      <c r="O58" s="27">
        <f t="shared" si="8"/>
        <v>0.12</v>
      </c>
      <c r="P58" s="27">
        <f t="shared" si="8"/>
        <v>0.12</v>
      </c>
      <c r="Q58" s="27">
        <f t="shared" si="8"/>
        <v>0.12</v>
      </c>
    </row>
    <row r="62" ht="11.25">
      <c r="B62" s="3"/>
    </row>
    <row r="63" ht="11.25">
      <c r="B63" s="3"/>
    </row>
    <row r="64" ht="11.25">
      <c r="B64" s="3"/>
    </row>
    <row r="65" ht="11.25">
      <c r="B65" s="3"/>
    </row>
    <row r="66" ht="11.25">
      <c r="B66" s="3"/>
    </row>
    <row r="67" ht="11.25">
      <c r="B67" s="3"/>
    </row>
    <row r="68" ht="11.25">
      <c r="B68" s="3"/>
    </row>
    <row r="69" ht="11.25">
      <c r="B69" s="3"/>
    </row>
    <row r="70" ht="11.25">
      <c r="B70" s="3"/>
    </row>
    <row r="71" ht="11.25">
      <c r="B71" s="3"/>
    </row>
    <row r="72" ht="11.25">
      <c r="B72" s="3"/>
    </row>
    <row r="73" ht="11.25">
      <c r="B73" s="3"/>
    </row>
    <row r="74" ht="11.25">
      <c r="B74" s="3"/>
    </row>
    <row r="75" ht="11.25">
      <c r="B75" s="3"/>
    </row>
    <row r="76" ht="11.25">
      <c r="B76" s="3"/>
    </row>
    <row r="77" ht="11.25">
      <c r="B77" s="3"/>
    </row>
    <row r="78" ht="11.25">
      <c r="B78" s="3"/>
    </row>
    <row r="79" ht="11.25">
      <c r="B79" s="3"/>
    </row>
    <row r="80" ht="11.25">
      <c r="B80" s="3"/>
    </row>
    <row r="81" ht="11.25">
      <c r="B81" s="3"/>
    </row>
    <row r="82" ht="11.25">
      <c r="B82" s="3"/>
    </row>
  </sheetData>
  <mergeCells count="1">
    <mergeCell ref="M2:N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9"/>
  <sheetViews>
    <sheetView workbookViewId="0" topLeftCell="A1">
      <selection activeCell="P30" sqref="P30"/>
    </sheetView>
  </sheetViews>
  <sheetFormatPr defaultColWidth="9.140625" defaultRowHeight="12.75"/>
  <cols>
    <col min="1" max="1" width="11.28125" style="1" customWidth="1"/>
    <col min="2" max="2" width="10.7109375" style="2" customWidth="1"/>
    <col min="3" max="3" width="9.7109375" style="3" customWidth="1"/>
    <col min="4" max="4" width="9.421875" style="10" customWidth="1"/>
    <col min="5" max="5" width="8.57421875" style="4" customWidth="1"/>
    <col min="6" max="6" width="11.7109375" style="3" customWidth="1"/>
    <col min="7" max="7" width="11.57421875" style="1" customWidth="1"/>
    <col min="8" max="8" width="9.57421875" style="4" customWidth="1"/>
    <col min="9" max="9" width="8.8515625" style="1" customWidth="1"/>
    <col min="10" max="10" width="11.00390625" style="1" customWidth="1"/>
    <col min="11" max="11" width="10.8515625" style="1" customWidth="1"/>
    <col min="12" max="15" width="10.00390625" style="1" customWidth="1"/>
    <col min="16" max="16384" width="9.140625" style="1" customWidth="1"/>
  </cols>
  <sheetData>
    <row r="1" spans="13:14" ht="11.25">
      <c r="M1" s="5">
        <v>3750</v>
      </c>
      <c r="N1" s="6">
        <f>SUM(N3:N52)</f>
        <v>1.0000000002666665</v>
      </c>
    </row>
    <row r="2" spans="1:15" s="7" customFormat="1" ht="11.25">
      <c r="A2" s="37" t="s">
        <v>0</v>
      </c>
      <c r="B2" s="38" t="s">
        <v>5</v>
      </c>
      <c r="C2" s="39" t="s">
        <v>2</v>
      </c>
      <c r="D2" s="57" t="s">
        <v>14</v>
      </c>
      <c r="E2" s="40" t="s">
        <v>3</v>
      </c>
      <c r="F2" s="39" t="s">
        <v>4</v>
      </c>
      <c r="G2" s="37" t="s">
        <v>9</v>
      </c>
      <c r="H2" s="40" t="s">
        <v>10</v>
      </c>
      <c r="I2" s="37" t="s">
        <v>11</v>
      </c>
      <c r="J2" s="58" t="s">
        <v>13</v>
      </c>
      <c r="K2" s="58" t="s">
        <v>26</v>
      </c>
      <c r="L2" s="8"/>
      <c r="M2" s="28" t="s">
        <v>12</v>
      </c>
      <c r="N2" s="28"/>
      <c r="O2" s="8"/>
    </row>
    <row r="3" spans="1:15" ht="11.25">
      <c r="A3" s="41">
        <v>1</v>
      </c>
      <c r="B3" s="42">
        <v>185</v>
      </c>
      <c r="C3" s="32">
        <f>B3/$B$53</f>
        <v>0.002782791817087846</v>
      </c>
      <c r="D3" s="53">
        <v>0.12</v>
      </c>
      <c r="E3" s="44">
        <v>1</v>
      </c>
      <c r="F3" s="32">
        <f aca="true" t="shared" si="0" ref="F3:F52">C3*E3</f>
        <v>0.002782791817087846</v>
      </c>
      <c r="G3" s="32">
        <f>F3/$F$53</f>
        <v>0.0035795828334816756</v>
      </c>
      <c r="H3" s="32">
        <f>IF(B3&lt;$C$59,$C$56,$C$57)</f>
        <v>0.05</v>
      </c>
      <c r="I3" s="32">
        <f>G3*$C$58</f>
        <v>0.004295499400178011</v>
      </c>
      <c r="J3" s="33">
        <f>MIN(H3:I3)</f>
        <v>0.004295499400178011</v>
      </c>
      <c r="K3" s="34">
        <f aca="true" t="shared" si="1" ref="K3:K22">H3*B3</f>
        <v>9.25</v>
      </c>
      <c r="L3" s="9"/>
      <c r="M3" s="23">
        <v>9.25</v>
      </c>
      <c r="N3" s="24">
        <f>M3/$M$1</f>
        <v>0.0024666666666666665</v>
      </c>
      <c r="O3" s="10"/>
    </row>
    <row r="4" spans="1:15" ht="11.25">
      <c r="A4" s="41">
        <v>2</v>
      </c>
      <c r="B4" s="42">
        <v>7500</v>
      </c>
      <c r="C4" s="32">
        <f aca="true" t="shared" si="2" ref="C4:C52">B4/$B$53</f>
        <v>0.11281588447653429</v>
      </c>
      <c r="D4" s="53">
        <v>0.15</v>
      </c>
      <c r="E4" s="44">
        <v>0.75</v>
      </c>
      <c r="F4" s="32">
        <f t="shared" si="0"/>
        <v>0.08461191335740072</v>
      </c>
      <c r="G4" s="32">
        <f aca="true" t="shared" si="3" ref="G4:G52">F4/$F$53</f>
        <v>0.10883866723424013</v>
      </c>
      <c r="H4" s="32">
        <f aca="true" t="shared" si="4" ref="H4:H52">IF(B4&lt;$C$59,$C$56,$C$57)</f>
        <v>0.1</v>
      </c>
      <c r="I4" s="32">
        <f aca="true" t="shared" si="5" ref="I4:I52">G4*$C$58</f>
        <v>0.13060640068108814</v>
      </c>
      <c r="J4" s="33">
        <f aca="true" t="shared" si="6" ref="J4:J22">MIN(H4:I4)</f>
        <v>0.1</v>
      </c>
      <c r="K4" s="34">
        <f t="shared" si="1"/>
        <v>750</v>
      </c>
      <c r="L4" s="9"/>
      <c r="M4" s="23">
        <v>375.0000000000417</v>
      </c>
      <c r="N4" s="24">
        <f aca="true" t="shared" si="7" ref="N4:N52">M4/$M$1</f>
        <v>0.10000000000001112</v>
      </c>
      <c r="O4" s="10"/>
    </row>
    <row r="5" spans="1:15" ht="11.25">
      <c r="A5" s="41">
        <v>3</v>
      </c>
      <c r="B5" s="42">
        <v>6000</v>
      </c>
      <c r="C5" s="32">
        <f t="shared" si="2"/>
        <v>0.09025270758122744</v>
      </c>
      <c r="D5" s="53">
        <v>0.08</v>
      </c>
      <c r="E5" s="44">
        <v>0.75</v>
      </c>
      <c r="F5" s="32">
        <f t="shared" si="0"/>
        <v>0.06768953068592058</v>
      </c>
      <c r="G5" s="32">
        <f t="shared" si="3"/>
        <v>0.08707093378739211</v>
      </c>
      <c r="H5" s="32">
        <f t="shared" si="4"/>
        <v>0.1</v>
      </c>
      <c r="I5" s="32">
        <f t="shared" si="5"/>
        <v>0.10448512054487054</v>
      </c>
      <c r="J5" s="33">
        <f t="shared" si="6"/>
        <v>0.1</v>
      </c>
      <c r="K5" s="34">
        <f t="shared" si="1"/>
        <v>600</v>
      </c>
      <c r="L5" s="9"/>
      <c r="M5" s="23">
        <v>375.0000000000417</v>
      </c>
      <c r="N5" s="24">
        <f t="shared" si="7"/>
        <v>0.10000000000001112</v>
      </c>
      <c r="O5" s="10"/>
    </row>
    <row r="6" spans="1:15" ht="11.25">
      <c r="A6" s="41">
        <v>4</v>
      </c>
      <c r="B6" s="42">
        <v>127</v>
      </c>
      <c r="C6" s="32">
        <f t="shared" si="2"/>
        <v>0.0019103489771359807</v>
      </c>
      <c r="D6" s="53">
        <v>0.08</v>
      </c>
      <c r="E6" s="44">
        <v>1</v>
      </c>
      <c r="F6" s="32">
        <f t="shared" si="0"/>
        <v>0.0019103489771359807</v>
      </c>
      <c r="G6" s="32">
        <f t="shared" si="3"/>
        <v>0.0024573352424441773</v>
      </c>
      <c r="H6" s="32">
        <f t="shared" si="4"/>
        <v>0.05</v>
      </c>
      <c r="I6" s="32">
        <f t="shared" si="5"/>
        <v>0.002948802290933013</v>
      </c>
      <c r="J6" s="33">
        <f t="shared" si="6"/>
        <v>0.002948802290933013</v>
      </c>
      <c r="K6" s="34">
        <f t="shared" si="1"/>
        <v>6.3500000000000005</v>
      </c>
      <c r="L6" s="9"/>
      <c r="M6" s="23">
        <v>6.349999778508534</v>
      </c>
      <c r="N6" s="24">
        <f t="shared" si="7"/>
        <v>0.0016933332742689422</v>
      </c>
      <c r="O6" s="10"/>
    </row>
    <row r="7" spans="1:15" ht="11.25">
      <c r="A7" s="41">
        <v>5</v>
      </c>
      <c r="B7" s="42">
        <v>1400</v>
      </c>
      <c r="C7" s="32">
        <f t="shared" si="2"/>
        <v>0.0210589651022864</v>
      </c>
      <c r="D7" s="53">
        <v>0.15</v>
      </c>
      <c r="E7" s="44">
        <v>0.5</v>
      </c>
      <c r="F7" s="32">
        <f t="shared" si="0"/>
        <v>0.0105294825511432</v>
      </c>
      <c r="G7" s="32">
        <f t="shared" si="3"/>
        <v>0.013544367478038772</v>
      </c>
      <c r="H7" s="32">
        <f t="shared" si="4"/>
        <v>0.05</v>
      </c>
      <c r="I7" s="32">
        <f t="shared" si="5"/>
        <v>0.016253240973646527</v>
      </c>
      <c r="J7" s="33">
        <f t="shared" si="6"/>
        <v>0.016253240973646527</v>
      </c>
      <c r="K7" s="34">
        <f t="shared" si="1"/>
        <v>70</v>
      </c>
      <c r="L7" s="9"/>
      <c r="M7" s="23">
        <v>60.94965365117447</v>
      </c>
      <c r="N7" s="24">
        <f t="shared" si="7"/>
        <v>0.016253240973646527</v>
      </c>
      <c r="O7" s="10"/>
    </row>
    <row r="8" spans="1:15" ht="11.25">
      <c r="A8" s="41">
        <v>6</v>
      </c>
      <c r="B8" s="42">
        <v>5000</v>
      </c>
      <c r="C8" s="32">
        <f t="shared" si="2"/>
        <v>0.07521058965102287</v>
      </c>
      <c r="D8" s="53">
        <v>0.1</v>
      </c>
      <c r="E8" s="44">
        <v>0.75</v>
      </c>
      <c r="F8" s="32">
        <f t="shared" si="0"/>
        <v>0.05640794223826715</v>
      </c>
      <c r="G8" s="32">
        <f t="shared" si="3"/>
        <v>0.07255911148949343</v>
      </c>
      <c r="H8" s="32">
        <f t="shared" si="4"/>
        <v>0.1</v>
      </c>
      <c r="I8" s="32">
        <f t="shared" si="5"/>
        <v>0.08707093378739211</v>
      </c>
      <c r="J8" s="33">
        <f t="shared" si="6"/>
        <v>0.08707093378739211</v>
      </c>
      <c r="K8" s="34">
        <f t="shared" si="1"/>
        <v>500</v>
      </c>
      <c r="L8" s="9"/>
      <c r="M8" s="23">
        <v>326.5160017027204</v>
      </c>
      <c r="N8" s="24">
        <f t="shared" si="7"/>
        <v>0.08707093378739211</v>
      </c>
      <c r="O8" s="10"/>
    </row>
    <row r="9" spans="1:15" ht="11.25">
      <c r="A9" s="41">
        <v>7</v>
      </c>
      <c r="B9" s="42">
        <v>987</v>
      </c>
      <c r="C9" s="32">
        <f t="shared" si="2"/>
        <v>0.014846570397111913</v>
      </c>
      <c r="D9" s="53">
        <v>0.08</v>
      </c>
      <c r="E9" s="44">
        <v>0.75</v>
      </c>
      <c r="F9" s="32">
        <f t="shared" si="0"/>
        <v>0.011134927797833934</v>
      </c>
      <c r="G9" s="32">
        <f t="shared" si="3"/>
        <v>0.014323168608026</v>
      </c>
      <c r="H9" s="32">
        <f t="shared" si="4"/>
        <v>0.05</v>
      </c>
      <c r="I9" s="32">
        <f t="shared" si="5"/>
        <v>0.0171878023296312</v>
      </c>
      <c r="J9" s="33">
        <f t="shared" si="6"/>
        <v>0.0171878023296312</v>
      </c>
      <c r="K9" s="34">
        <f t="shared" si="1"/>
        <v>49.35</v>
      </c>
      <c r="L9" s="9"/>
      <c r="M9" s="23">
        <v>49.34999977850853</v>
      </c>
      <c r="N9" s="24">
        <f t="shared" si="7"/>
        <v>0.01315999994093561</v>
      </c>
      <c r="O9" s="10"/>
    </row>
    <row r="10" spans="1:15" ht="11.25">
      <c r="A10" s="41">
        <v>8</v>
      </c>
      <c r="B10" s="42">
        <v>669</v>
      </c>
      <c r="C10" s="32">
        <f t="shared" si="2"/>
        <v>0.01006317689530686</v>
      </c>
      <c r="D10" s="53">
        <v>0.1</v>
      </c>
      <c r="E10" s="44">
        <v>1</v>
      </c>
      <c r="F10" s="32">
        <f t="shared" si="0"/>
        <v>0.01006317689530686</v>
      </c>
      <c r="G10" s="32">
        <f t="shared" si="3"/>
        <v>0.012944545489725628</v>
      </c>
      <c r="H10" s="32">
        <f t="shared" si="4"/>
        <v>0.05</v>
      </c>
      <c r="I10" s="32">
        <f t="shared" si="5"/>
        <v>0.015533454587670753</v>
      </c>
      <c r="J10" s="33">
        <f t="shared" si="6"/>
        <v>0.015533454587670753</v>
      </c>
      <c r="K10" s="34">
        <f t="shared" si="1"/>
        <v>33.45</v>
      </c>
      <c r="L10" s="9"/>
      <c r="M10" s="23">
        <v>33.449999841791815</v>
      </c>
      <c r="N10" s="24">
        <f t="shared" si="7"/>
        <v>0.008919999957811151</v>
      </c>
      <c r="O10" s="10"/>
    </row>
    <row r="11" spans="1:15" ht="11.25">
      <c r="A11" s="41">
        <v>9</v>
      </c>
      <c r="B11" s="42">
        <v>821</v>
      </c>
      <c r="C11" s="32">
        <f t="shared" si="2"/>
        <v>0.012349578820697954</v>
      </c>
      <c r="D11" s="53">
        <v>0.15</v>
      </c>
      <c r="E11" s="44">
        <v>1</v>
      </c>
      <c r="F11" s="32">
        <f t="shared" si="0"/>
        <v>0.012349578820697954</v>
      </c>
      <c r="G11" s="32">
        <f t="shared" si="3"/>
        <v>0.015885608142099758</v>
      </c>
      <c r="H11" s="32">
        <f t="shared" si="4"/>
        <v>0.05</v>
      </c>
      <c r="I11" s="32">
        <f t="shared" si="5"/>
        <v>0.019062729770519708</v>
      </c>
      <c r="J11" s="33">
        <f t="shared" si="6"/>
        <v>0.019062729770519708</v>
      </c>
      <c r="K11" s="34">
        <f t="shared" si="1"/>
        <v>41.050000000000004</v>
      </c>
      <c r="L11" s="9"/>
      <c r="M11" s="23">
        <v>41.05</v>
      </c>
      <c r="N11" s="24">
        <f t="shared" si="7"/>
        <v>0.010946666666666665</v>
      </c>
      <c r="O11" s="10"/>
    </row>
    <row r="12" spans="1:15" ht="11.25">
      <c r="A12" s="41">
        <v>10</v>
      </c>
      <c r="B12" s="42">
        <v>460</v>
      </c>
      <c r="C12" s="32">
        <f t="shared" si="2"/>
        <v>0.0069193742478941035</v>
      </c>
      <c r="D12" s="53">
        <v>0.14</v>
      </c>
      <c r="E12" s="44">
        <v>1</v>
      </c>
      <c r="F12" s="32">
        <f t="shared" si="0"/>
        <v>0.0069193742478941035</v>
      </c>
      <c r="G12" s="32">
        <f t="shared" si="3"/>
        <v>0.008900584342711192</v>
      </c>
      <c r="H12" s="32">
        <f t="shared" si="4"/>
        <v>0.05</v>
      </c>
      <c r="I12" s="32">
        <f t="shared" si="5"/>
        <v>0.01068070121125343</v>
      </c>
      <c r="J12" s="33">
        <f t="shared" si="6"/>
        <v>0.01068070121125343</v>
      </c>
      <c r="K12" s="34">
        <f t="shared" si="1"/>
        <v>23</v>
      </c>
      <c r="L12" s="9"/>
      <c r="M12" s="23">
        <v>23</v>
      </c>
      <c r="N12" s="24">
        <f t="shared" si="7"/>
        <v>0.0061333333333333335</v>
      </c>
      <c r="O12" s="10"/>
    </row>
    <row r="13" spans="1:15" ht="11.25">
      <c r="A13" s="41">
        <v>11</v>
      </c>
      <c r="B13" s="42">
        <v>909</v>
      </c>
      <c r="C13" s="32">
        <f t="shared" si="2"/>
        <v>0.013673285198555957</v>
      </c>
      <c r="D13" s="53">
        <v>0.19</v>
      </c>
      <c r="E13" s="44">
        <v>1</v>
      </c>
      <c r="F13" s="32">
        <f t="shared" si="0"/>
        <v>0.013673285198555957</v>
      </c>
      <c r="G13" s="32">
        <f t="shared" si="3"/>
        <v>0.017588328625053204</v>
      </c>
      <c r="H13" s="32">
        <f t="shared" si="4"/>
        <v>0.05</v>
      </c>
      <c r="I13" s="32">
        <f t="shared" si="5"/>
        <v>0.021105994350063845</v>
      </c>
      <c r="J13" s="33">
        <f t="shared" si="6"/>
        <v>0.021105994350063845</v>
      </c>
      <c r="K13" s="34">
        <f t="shared" si="1"/>
        <v>45.45</v>
      </c>
      <c r="L13" s="9"/>
      <c r="M13" s="23">
        <v>45.45</v>
      </c>
      <c r="N13" s="24">
        <f t="shared" si="7"/>
        <v>0.01212</v>
      </c>
      <c r="O13" s="10"/>
    </row>
    <row r="14" spans="1:15" ht="11.25">
      <c r="A14" s="41">
        <v>12</v>
      </c>
      <c r="B14" s="42">
        <v>1417</v>
      </c>
      <c r="C14" s="32">
        <f t="shared" si="2"/>
        <v>0.02131468110709988</v>
      </c>
      <c r="D14" s="53">
        <v>0.16</v>
      </c>
      <c r="E14" s="44">
        <v>0.75</v>
      </c>
      <c r="F14" s="32">
        <f t="shared" si="0"/>
        <v>0.015986010830324908</v>
      </c>
      <c r="G14" s="32">
        <f t="shared" si="3"/>
        <v>0.020563252196122435</v>
      </c>
      <c r="H14" s="32">
        <f t="shared" si="4"/>
        <v>0.05</v>
      </c>
      <c r="I14" s="32">
        <f t="shared" si="5"/>
        <v>0.02467590263534692</v>
      </c>
      <c r="J14" s="33">
        <f t="shared" si="6"/>
        <v>0.02467590263534692</v>
      </c>
      <c r="K14" s="34">
        <f t="shared" si="1"/>
        <v>70.85000000000001</v>
      </c>
      <c r="L14" s="9"/>
      <c r="M14" s="23">
        <v>70.85</v>
      </c>
      <c r="N14" s="24">
        <f t="shared" si="7"/>
        <v>0.01889333333333333</v>
      </c>
      <c r="O14" s="10"/>
    </row>
    <row r="15" spans="1:15" ht="11.25">
      <c r="A15" s="41">
        <v>13</v>
      </c>
      <c r="B15" s="42">
        <v>387</v>
      </c>
      <c r="C15" s="32">
        <f t="shared" si="2"/>
        <v>0.00582129963898917</v>
      </c>
      <c r="D15" s="53">
        <v>0.15</v>
      </c>
      <c r="E15" s="44">
        <v>0.75</v>
      </c>
      <c r="F15" s="32">
        <f t="shared" si="0"/>
        <v>0.004365974729241878</v>
      </c>
      <c r="G15" s="32">
        <f t="shared" si="3"/>
        <v>0.005616075229286792</v>
      </c>
      <c r="H15" s="32">
        <f t="shared" si="4"/>
        <v>0.05</v>
      </c>
      <c r="I15" s="32">
        <f t="shared" si="5"/>
        <v>0.00673929027514415</v>
      </c>
      <c r="J15" s="33">
        <f t="shared" si="6"/>
        <v>0.00673929027514415</v>
      </c>
      <c r="K15" s="34">
        <f t="shared" si="1"/>
        <v>19.35</v>
      </c>
      <c r="L15" s="9"/>
      <c r="M15" s="23">
        <v>19.35</v>
      </c>
      <c r="N15" s="24">
        <f t="shared" si="7"/>
        <v>0.0051600000000000005</v>
      </c>
      <c r="O15" s="10"/>
    </row>
    <row r="16" spans="1:15" ht="11.25">
      <c r="A16" s="41">
        <v>14</v>
      </c>
      <c r="B16" s="42">
        <v>1257</v>
      </c>
      <c r="C16" s="32">
        <f t="shared" si="2"/>
        <v>0.01890794223826715</v>
      </c>
      <c r="D16" s="53">
        <v>0.1</v>
      </c>
      <c r="E16" s="44">
        <v>1</v>
      </c>
      <c r="F16" s="32">
        <f t="shared" si="0"/>
        <v>0.01890794223826715</v>
      </c>
      <c r="G16" s="32">
        <f t="shared" si="3"/>
        <v>0.024321814171278197</v>
      </c>
      <c r="H16" s="32">
        <f t="shared" si="4"/>
        <v>0.05</v>
      </c>
      <c r="I16" s="32">
        <f t="shared" si="5"/>
        <v>0.029186177005533834</v>
      </c>
      <c r="J16" s="33">
        <f t="shared" si="6"/>
        <v>0.029186177005533834</v>
      </c>
      <c r="K16" s="34">
        <f t="shared" si="1"/>
        <v>62.85</v>
      </c>
      <c r="L16" s="9"/>
      <c r="M16" s="23">
        <v>62.84999984179181</v>
      </c>
      <c r="N16" s="24">
        <f t="shared" si="7"/>
        <v>0.01675999995781115</v>
      </c>
      <c r="O16" s="10"/>
    </row>
    <row r="17" spans="1:15" ht="11.25">
      <c r="A17" s="41">
        <v>15</v>
      </c>
      <c r="B17" s="42">
        <v>912</v>
      </c>
      <c r="C17" s="32">
        <f t="shared" si="2"/>
        <v>0.013718411552346571</v>
      </c>
      <c r="D17" s="53">
        <v>0.1</v>
      </c>
      <c r="E17" s="44">
        <v>0.75</v>
      </c>
      <c r="F17" s="32">
        <f t="shared" si="0"/>
        <v>0.010288808664259928</v>
      </c>
      <c r="G17" s="32">
        <f t="shared" si="3"/>
        <v>0.013234781935683601</v>
      </c>
      <c r="H17" s="32">
        <f t="shared" si="4"/>
        <v>0.05</v>
      </c>
      <c r="I17" s="32">
        <f t="shared" si="5"/>
        <v>0.015881738322820322</v>
      </c>
      <c r="J17" s="33">
        <f t="shared" si="6"/>
        <v>0.015881738322820322</v>
      </c>
      <c r="K17" s="34">
        <f t="shared" si="1"/>
        <v>45.6</v>
      </c>
      <c r="L17" s="9"/>
      <c r="M17" s="23">
        <v>45.59999984179181</v>
      </c>
      <c r="N17" s="24">
        <f t="shared" si="7"/>
        <v>0.012159999957811151</v>
      </c>
      <c r="O17" s="10"/>
    </row>
    <row r="18" spans="1:15" ht="11.25">
      <c r="A18" s="41">
        <v>16</v>
      </c>
      <c r="B18" s="42">
        <v>1784</v>
      </c>
      <c r="C18" s="32">
        <f t="shared" si="2"/>
        <v>0.02683513838748496</v>
      </c>
      <c r="D18" s="53">
        <v>0.06</v>
      </c>
      <c r="E18" s="44">
        <v>1</v>
      </c>
      <c r="F18" s="32">
        <f t="shared" si="0"/>
        <v>0.02683513838748496</v>
      </c>
      <c r="G18" s="32">
        <f t="shared" si="3"/>
        <v>0.034518787972601675</v>
      </c>
      <c r="H18" s="32">
        <f t="shared" si="4"/>
        <v>0.1</v>
      </c>
      <c r="I18" s="32">
        <f t="shared" si="5"/>
        <v>0.04142254556712201</v>
      </c>
      <c r="J18" s="33">
        <f t="shared" si="6"/>
        <v>0.04142254556712201</v>
      </c>
      <c r="K18" s="34">
        <f t="shared" si="1"/>
        <v>178.4</v>
      </c>
      <c r="L18" s="9"/>
      <c r="M18" s="23">
        <v>155.33454587670752</v>
      </c>
      <c r="N18" s="24">
        <f t="shared" si="7"/>
        <v>0.04142254556712201</v>
      </c>
      <c r="O18" s="10"/>
    </row>
    <row r="19" spans="1:15" ht="11.25">
      <c r="A19" s="41">
        <v>17</v>
      </c>
      <c r="B19" s="42">
        <v>798</v>
      </c>
      <c r="C19" s="32">
        <f t="shared" si="2"/>
        <v>0.01200361010830325</v>
      </c>
      <c r="D19" s="53">
        <v>0.09</v>
      </c>
      <c r="E19" s="44">
        <v>0.5</v>
      </c>
      <c r="F19" s="32">
        <f t="shared" si="0"/>
        <v>0.006001805054151625</v>
      </c>
      <c r="G19" s="32">
        <f t="shared" si="3"/>
        <v>0.0077202894624821</v>
      </c>
      <c r="H19" s="32">
        <f t="shared" si="4"/>
        <v>0.05</v>
      </c>
      <c r="I19" s="32">
        <f t="shared" si="5"/>
        <v>0.00926434735497852</v>
      </c>
      <c r="J19" s="33">
        <f t="shared" si="6"/>
        <v>0.00926434735497852</v>
      </c>
      <c r="K19" s="34">
        <f t="shared" si="1"/>
        <v>39.900000000000006</v>
      </c>
      <c r="L19" s="9"/>
      <c r="M19" s="23">
        <v>34.74130258116945</v>
      </c>
      <c r="N19" s="24">
        <f t="shared" si="7"/>
        <v>0.00926434735497852</v>
      </c>
      <c r="O19" s="10"/>
    </row>
    <row r="20" spans="1:15" ht="11.25">
      <c r="A20" s="41">
        <v>18</v>
      </c>
      <c r="B20" s="42">
        <v>1483</v>
      </c>
      <c r="C20" s="32">
        <f t="shared" si="2"/>
        <v>0.02230746089049338</v>
      </c>
      <c r="D20" s="53">
        <v>0.18</v>
      </c>
      <c r="E20" s="44">
        <v>0.75</v>
      </c>
      <c r="F20" s="32">
        <f t="shared" si="0"/>
        <v>0.016730595667870038</v>
      </c>
      <c r="G20" s="32">
        <f t="shared" si="3"/>
        <v>0.02152103246778375</v>
      </c>
      <c r="H20" s="32">
        <f t="shared" si="4"/>
        <v>0.05</v>
      </c>
      <c r="I20" s="32">
        <f t="shared" si="5"/>
        <v>0.0258252389613405</v>
      </c>
      <c r="J20" s="33">
        <f t="shared" si="6"/>
        <v>0.0258252389613405</v>
      </c>
      <c r="K20" s="34">
        <f t="shared" si="1"/>
        <v>74.15</v>
      </c>
      <c r="L20" s="9"/>
      <c r="M20" s="23">
        <v>74.15</v>
      </c>
      <c r="N20" s="24">
        <f t="shared" si="7"/>
        <v>0.019773333333333334</v>
      </c>
      <c r="O20" s="10"/>
    </row>
    <row r="21" spans="1:15" ht="11.25">
      <c r="A21" s="41">
        <v>19</v>
      </c>
      <c r="B21" s="42">
        <v>506</v>
      </c>
      <c r="C21" s="32">
        <f t="shared" si="2"/>
        <v>0.007611311672683514</v>
      </c>
      <c r="D21" s="53">
        <v>0.18</v>
      </c>
      <c r="E21" s="44">
        <v>1</v>
      </c>
      <c r="F21" s="32">
        <f t="shared" si="0"/>
        <v>0.007611311672683514</v>
      </c>
      <c r="G21" s="32">
        <f t="shared" si="3"/>
        <v>0.009790642776982312</v>
      </c>
      <c r="H21" s="32">
        <f t="shared" si="4"/>
        <v>0.05</v>
      </c>
      <c r="I21" s="32">
        <f t="shared" si="5"/>
        <v>0.011748771332378774</v>
      </c>
      <c r="J21" s="33">
        <f t="shared" si="6"/>
        <v>0.011748771332378774</v>
      </c>
      <c r="K21" s="34">
        <f t="shared" si="1"/>
        <v>25.3</v>
      </c>
      <c r="L21" s="9"/>
      <c r="M21" s="23">
        <v>25.3</v>
      </c>
      <c r="N21" s="24">
        <f t="shared" si="7"/>
        <v>0.0067466666666666664</v>
      </c>
      <c r="O21" s="10"/>
    </row>
    <row r="22" spans="1:15" ht="11.25">
      <c r="A22" s="41">
        <v>20</v>
      </c>
      <c r="B22" s="42">
        <v>1583</v>
      </c>
      <c r="C22" s="32">
        <f t="shared" si="2"/>
        <v>0.02381167268351384</v>
      </c>
      <c r="D22" s="53">
        <v>0.05</v>
      </c>
      <c r="E22" s="44">
        <v>0.5</v>
      </c>
      <c r="F22" s="32">
        <f t="shared" si="0"/>
        <v>0.01190583634175692</v>
      </c>
      <c r="G22" s="32">
        <f t="shared" si="3"/>
        <v>0.015314809798382411</v>
      </c>
      <c r="H22" s="32">
        <f t="shared" si="4"/>
        <v>0.1</v>
      </c>
      <c r="I22" s="32">
        <f t="shared" si="5"/>
        <v>0.01837777175805889</v>
      </c>
      <c r="J22" s="33">
        <f t="shared" si="6"/>
        <v>0.01837777175805889</v>
      </c>
      <c r="K22" s="34">
        <f t="shared" si="1"/>
        <v>158.3</v>
      </c>
      <c r="L22" s="9"/>
      <c r="M22" s="23">
        <v>40.75012547927311</v>
      </c>
      <c r="N22" s="24">
        <f t="shared" si="7"/>
        <v>0.010866700127806163</v>
      </c>
      <c r="O22" s="10"/>
    </row>
    <row r="23" spans="1:15" ht="11.25">
      <c r="A23" s="41">
        <v>21</v>
      </c>
      <c r="B23" s="42">
        <v>1892</v>
      </c>
      <c r="C23" s="32">
        <f t="shared" si="2"/>
        <v>0.02845968712394705</v>
      </c>
      <c r="D23" s="53">
        <v>0.05</v>
      </c>
      <c r="E23" s="44">
        <v>0.75</v>
      </c>
      <c r="F23" s="32">
        <f t="shared" si="0"/>
        <v>0.021344765342960287</v>
      </c>
      <c r="G23" s="32">
        <f t="shared" si="3"/>
        <v>0.02745636778762431</v>
      </c>
      <c r="H23" s="32">
        <f t="shared" si="4"/>
        <v>0.1</v>
      </c>
      <c r="I23" s="32">
        <f t="shared" si="5"/>
        <v>0.032947641345149166</v>
      </c>
      <c r="J23" s="33">
        <f aca="true" t="shared" si="8" ref="J23:J52">MIN(H23:I23)</f>
        <v>0.032947641345149166</v>
      </c>
      <c r="K23" s="34">
        <f aca="true" t="shared" si="9" ref="K23:K52">H23*B23</f>
        <v>189.20000000000002</v>
      </c>
      <c r="L23" s="9"/>
      <c r="M23" s="23">
        <v>96.01615774885019</v>
      </c>
      <c r="N23" s="24">
        <f t="shared" si="7"/>
        <v>0.02560430873302672</v>
      </c>
      <c r="O23" s="10"/>
    </row>
    <row r="24" spans="1:15" ht="11.25">
      <c r="A24" s="41">
        <v>22</v>
      </c>
      <c r="B24" s="42">
        <v>359</v>
      </c>
      <c r="C24" s="32">
        <f t="shared" si="2"/>
        <v>0.0054001203369434415</v>
      </c>
      <c r="D24" s="53">
        <v>0.12</v>
      </c>
      <c r="E24" s="44">
        <v>0.75</v>
      </c>
      <c r="F24" s="32">
        <f t="shared" si="0"/>
        <v>0.0040500902527075815</v>
      </c>
      <c r="G24" s="32">
        <f t="shared" si="3"/>
        <v>0.005209744204945628</v>
      </c>
      <c r="H24" s="32">
        <f t="shared" si="4"/>
        <v>0.05</v>
      </c>
      <c r="I24" s="32">
        <f t="shared" si="5"/>
        <v>0.006251693045934753</v>
      </c>
      <c r="J24" s="33">
        <f t="shared" si="8"/>
        <v>0.006251693045934753</v>
      </c>
      <c r="K24" s="34">
        <f t="shared" si="9"/>
        <v>17.95</v>
      </c>
      <c r="L24" s="9"/>
      <c r="M24" s="23">
        <v>17.95</v>
      </c>
      <c r="N24" s="24">
        <f t="shared" si="7"/>
        <v>0.0047866666666666665</v>
      </c>
      <c r="O24" s="10"/>
    </row>
    <row r="25" spans="1:15" ht="11.25">
      <c r="A25" s="41">
        <v>23</v>
      </c>
      <c r="B25" s="42">
        <v>747</v>
      </c>
      <c r="C25" s="32">
        <f t="shared" si="2"/>
        <v>0.011236462093862816</v>
      </c>
      <c r="D25" s="53">
        <v>0.09</v>
      </c>
      <c r="E25" s="44">
        <v>0.75</v>
      </c>
      <c r="F25" s="32">
        <f t="shared" si="0"/>
        <v>0.008427346570397112</v>
      </c>
      <c r="G25" s="32">
        <f t="shared" si="3"/>
        <v>0.010840331256530318</v>
      </c>
      <c r="H25" s="32">
        <f t="shared" si="4"/>
        <v>0.05</v>
      </c>
      <c r="I25" s="32">
        <f t="shared" si="5"/>
        <v>0.01300839750783638</v>
      </c>
      <c r="J25" s="33">
        <f t="shared" si="8"/>
        <v>0.01300839750783638</v>
      </c>
      <c r="K25" s="34">
        <f t="shared" si="9"/>
        <v>37.35</v>
      </c>
      <c r="L25" s="9"/>
      <c r="M25" s="23">
        <v>37.34999981015017</v>
      </c>
      <c r="N25" s="24">
        <f t="shared" si="7"/>
        <v>0.00995999994937338</v>
      </c>
      <c r="O25" s="10"/>
    </row>
    <row r="26" spans="1:15" ht="11.25">
      <c r="A26" s="41">
        <v>24</v>
      </c>
      <c r="B26" s="42">
        <v>3600</v>
      </c>
      <c r="C26" s="32">
        <f t="shared" si="2"/>
        <v>0.05415162454873646</v>
      </c>
      <c r="D26" s="53">
        <v>0.13</v>
      </c>
      <c r="E26" s="44">
        <v>1</v>
      </c>
      <c r="F26" s="32">
        <f t="shared" si="0"/>
        <v>0.05415162454873646</v>
      </c>
      <c r="G26" s="32">
        <f t="shared" si="3"/>
        <v>0.06965674702991369</v>
      </c>
      <c r="H26" s="32">
        <f t="shared" si="4"/>
        <v>0.1</v>
      </c>
      <c r="I26" s="32">
        <f t="shared" si="5"/>
        <v>0.08358809643589642</v>
      </c>
      <c r="J26" s="33">
        <f t="shared" si="8"/>
        <v>0.08358809643589642</v>
      </c>
      <c r="K26" s="34">
        <f t="shared" si="9"/>
        <v>360</v>
      </c>
      <c r="L26" s="9"/>
      <c r="M26" s="23">
        <v>313.45536163461156</v>
      </c>
      <c r="N26" s="24">
        <f t="shared" si="7"/>
        <v>0.08358809643589642</v>
      </c>
      <c r="O26" s="10"/>
    </row>
    <row r="27" spans="1:15" ht="11.25">
      <c r="A27" s="41">
        <v>25</v>
      </c>
      <c r="B27" s="42">
        <v>4200</v>
      </c>
      <c r="C27" s="32">
        <f t="shared" si="2"/>
        <v>0.0631768953068592</v>
      </c>
      <c r="D27" s="53">
        <v>0.11</v>
      </c>
      <c r="E27" s="44">
        <v>0.5</v>
      </c>
      <c r="F27" s="32">
        <f t="shared" si="0"/>
        <v>0.0315884476534296</v>
      </c>
      <c r="G27" s="32">
        <f t="shared" si="3"/>
        <v>0.04063310243411632</v>
      </c>
      <c r="H27" s="32">
        <f t="shared" si="4"/>
        <v>0.1</v>
      </c>
      <c r="I27" s="32">
        <f t="shared" si="5"/>
        <v>0.04875972292093958</v>
      </c>
      <c r="J27" s="33">
        <f t="shared" si="8"/>
        <v>0.04875972292093958</v>
      </c>
      <c r="K27" s="34">
        <f t="shared" si="9"/>
        <v>420</v>
      </c>
      <c r="L27" s="9"/>
      <c r="M27" s="23">
        <v>182.84896095352343</v>
      </c>
      <c r="N27" s="24">
        <f t="shared" si="7"/>
        <v>0.04875972292093958</v>
      </c>
      <c r="O27" s="10"/>
    </row>
    <row r="28" spans="1:15" ht="11.25">
      <c r="A28" s="41">
        <v>26</v>
      </c>
      <c r="B28" s="42">
        <v>800</v>
      </c>
      <c r="C28" s="32">
        <f t="shared" si="2"/>
        <v>0.012033694344163659</v>
      </c>
      <c r="D28" s="53">
        <v>0.12</v>
      </c>
      <c r="E28" s="44">
        <v>0.75</v>
      </c>
      <c r="F28" s="32">
        <f t="shared" si="0"/>
        <v>0.009025270758122744</v>
      </c>
      <c r="G28" s="32">
        <f t="shared" si="3"/>
        <v>0.011609457838318947</v>
      </c>
      <c r="H28" s="32">
        <f t="shared" si="4"/>
        <v>0.05</v>
      </c>
      <c r="I28" s="32">
        <f t="shared" si="5"/>
        <v>0.013931349405982736</v>
      </c>
      <c r="J28" s="33">
        <f t="shared" si="8"/>
        <v>0.013931349405982736</v>
      </c>
      <c r="K28" s="34">
        <f t="shared" si="9"/>
        <v>40</v>
      </c>
      <c r="L28" s="9"/>
      <c r="M28" s="23">
        <v>40</v>
      </c>
      <c r="N28" s="24">
        <f t="shared" si="7"/>
        <v>0.010666666666666666</v>
      </c>
      <c r="O28" s="10"/>
    </row>
    <row r="29" spans="1:15" ht="11.25">
      <c r="A29" s="41">
        <v>27</v>
      </c>
      <c r="B29" s="42">
        <v>200</v>
      </c>
      <c r="C29" s="32">
        <f t="shared" si="2"/>
        <v>0.0030084235860409147</v>
      </c>
      <c r="D29" s="53">
        <v>0.11</v>
      </c>
      <c r="E29" s="44">
        <v>0.75</v>
      </c>
      <c r="F29" s="32">
        <f t="shared" si="0"/>
        <v>0.002256317689530686</v>
      </c>
      <c r="G29" s="32">
        <f t="shared" si="3"/>
        <v>0.002902364459579737</v>
      </c>
      <c r="H29" s="32">
        <f t="shared" si="4"/>
        <v>0.05</v>
      </c>
      <c r="I29" s="32">
        <f t="shared" si="5"/>
        <v>0.003482837351495684</v>
      </c>
      <c r="J29" s="33">
        <f t="shared" si="8"/>
        <v>0.003482837351495684</v>
      </c>
      <c r="K29" s="34">
        <f t="shared" si="9"/>
        <v>10</v>
      </c>
      <c r="L29" s="9"/>
      <c r="M29" s="23">
        <v>10</v>
      </c>
      <c r="N29" s="24">
        <f t="shared" si="7"/>
        <v>0.0026666666666666666</v>
      </c>
      <c r="O29" s="10"/>
    </row>
    <row r="30" spans="1:15" ht="11.25">
      <c r="A30" s="41">
        <v>28</v>
      </c>
      <c r="B30" s="42">
        <v>682</v>
      </c>
      <c r="C30" s="32">
        <f t="shared" si="2"/>
        <v>0.01025872442839952</v>
      </c>
      <c r="D30" s="53">
        <v>0.14</v>
      </c>
      <c r="E30" s="44">
        <v>1</v>
      </c>
      <c r="F30" s="32">
        <f t="shared" si="0"/>
        <v>0.01025872442839952</v>
      </c>
      <c r="G30" s="32">
        <f t="shared" si="3"/>
        <v>0.013196083742889204</v>
      </c>
      <c r="H30" s="32">
        <f t="shared" si="4"/>
        <v>0.05</v>
      </c>
      <c r="I30" s="32">
        <f t="shared" si="5"/>
        <v>0.015835300491467044</v>
      </c>
      <c r="J30" s="33">
        <f t="shared" si="8"/>
        <v>0.015835300491467044</v>
      </c>
      <c r="K30" s="34">
        <f t="shared" si="9"/>
        <v>34.1</v>
      </c>
      <c r="L30" s="9"/>
      <c r="M30" s="23">
        <v>34.1</v>
      </c>
      <c r="N30" s="24">
        <f t="shared" si="7"/>
        <v>0.009093333333333333</v>
      </c>
      <c r="O30" s="10"/>
    </row>
    <row r="31" spans="1:15" ht="11.25">
      <c r="A31" s="41">
        <v>29</v>
      </c>
      <c r="B31" s="42">
        <v>225</v>
      </c>
      <c r="C31" s="32">
        <f t="shared" si="2"/>
        <v>0.003384476534296029</v>
      </c>
      <c r="D31" s="53">
        <v>0.12</v>
      </c>
      <c r="E31" s="44">
        <v>1</v>
      </c>
      <c r="F31" s="32">
        <f t="shared" si="0"/>
        <v>0.003384476534296029</v>
      </c>
      <c r="G31" s="32">
        <f t="shared" si="3"/>
        <v>0.0043535466893696055</v>
      </c>
      <c r="H31" s="32">
        <f t="shared" si="4"/>
        <v>0.05</v>
      </c>
      <c r="I31" s="32">
        <f t="shared" si="5"/>
        <v>0.005224256027243526</v>
      </c>
      <c r="J31" s="33">
        <f t="shared" si="8"/>
        <v>0.005224256027243526</v>
      </c>
      <c r="K31" s="34">
        <f t="shared" si="9"/>
        <v>11.25</v>
      </c>
      <c r="L31" s="9"/>
      <c r="M31" s="23">
        <v>11.25</v>
      </c>
      <c r="N31" s="24">
        <f t="shared" si="7"/>
        <v>0.003</v>
      </c>
      <c r="O31" s="10"/>
    </row>
    <row r="32" spans="1:15" ht="11.25">
      <c r="A32" s="41">
        <v>30</v>
      </c>
      <c r="B32" s="42">
        <v>250</v>
      </c>
      <c r="C32" s="32">
        <f t="shared" si="2"/>
        <v>0.003760529482551143</v>
      </c>
      <c r="D32" s="53">
        <v>0.12</v>
      </c>
      <c r="E32" s="44">
        <v>1</v>
      </c>
      <c r="F32" s="32">
        <f t="shared" si="0"/>
        <v>0.003760529482551143</v>
      </c>
      <c r="G32" s="32">
        <f t="shared" si="3"/>
        <v>0.0048372740992995615</v>
      </c>
      <c r="H32" s="32">
        <f t="shared" si="4"/>
        <v>0.05</v>
      </c>
      <c r="I32" s="32">
        <f t="shared" si="5"/>
        <v>0.005804728919159474</v>
      </c>
      <c r="J32" s="33">
        <f t="shared" si="8"/>
        <v>0.005804728919159474</v>
      </c>
      <c r="K32" s="34">
        <f t="shared" si="9"/>
        <v>12.5</v>
      </c>
      <c r="L32" s="9"/>
      <c r="M32" s="23">
        <v>12.5</v>
      </c>
      <c r="N32" s="24">
        <f t="shared" si="7"/>
        <v>0.0033333333333333335</v>
      </c>
      <c r="O32" s="10"/>
    </row>
    <row r="33" spans="1:15" ht="11.25">
      <c r="A33" s="41">
        <v>31</v>
      </c>
      <c r="B33" s="42">
        <v>827</v>
      </c>
      <c r="C33" s="32">
        <f t="shared" si="2"/>
        <v>0.012439831528279181</v>
      </c>
      <c r="D33" s="53">
        <v>0.13</v>
      </c>
      <c r="E33" s="44">
        <v>1</v>
      </c>
      <c r="F33" s="32">
        <f t="shared" si="0"/>
        <v>0.012439831528279181</v>
      </c>
      <c r="G33" s="32">
        <f t="shared" si="3"/>
        <v>0.016001702720482947</v>
      </c>
      <c r="H33" s="32">
        <f t="shared" si="4"/>
        <v>0.05</v>
      </c>
      <c r="I33" s="32">
        <f t="shared" si="5"/>
        <v>0.019202043264579537</v>
      </c>
      <c r="J33" s="33">
        <f t="shared" si="8"/>
        <v>0.019202043264579537</v>
      </c>
      <c r="K33" s="34">
        <f t="shared" si="9"/>
        <v>41.35</v>
      </c>
      <c r="L33" s="9"/>
      <c r="M33" s="23">
        <v>41.35</v>
      </c>
      <c r="N33" s="24">
        <f t="shared" si="7"/>
        <v>0.011026666666666667</v>
      </c>
      <c r="O33" s="10"/>
    </row>
    <row r="34" spans="1:15" ht="11.25">
      <c r="A34" s="41">
        <v>32</v>
      </c>
      <c r="B34" s="42">
        <v>1038</v>
      </c>
      <c r="C34" s="32">
        <f t="shared" si="2"/>
        <v>0.015613718411552346</v>
      </c>
      <c r="D34" s="53">
        <v>0.09</v>
      </c>
      <c r="E34" s="44">
        <v>0.75</v>
      </c>
      <c r="F34" s="32">
        <f t="shared" si="0"/>
        <v>0.01171028880866426</v>
      </c>
      <c r="G34" s="32">
        <f t="shared" si="3"/>
        <v>0.015063271545218835</v>
      </c>
      <c r="H34" s="32">
        <f t="shared" si="4"/>
        <v>0.05</v>
      </c>
      <c r="I34" s="32">
        <f t="shared" si="5"/>
        <v>0.0180759258542626</v>
      </c>
      <c r="J34" s="33">
        <f t="shared" si="8"/>
        <v>0.0180759258542626</v>
      </c>
      <c r="K34" s="34">
        <f t="shared" si="9"/>
        <v>51.900000000000006</v>
      </c>
      <c r="L34" s="9"/>
      <c r="M34" s="23">
        <v>51.89999981015018</v>
      </c>
      <c r="N34" s="24">
        <f t="shared" si="7"/>
        <v>0.01383999994937338</v>
      </c>
      <c r="O34" s="10"/>
    </row>
    <row r="35" spans="1:15" ht="11.25">
      <c r="A35" s="41">
        <v>33</v>
      </c>
      <c r="B35" s="42">
        <v>1515</v>
      </c>
      <c r="C35" s="32">
        <f t="shared" si="2"/>
        <v>0.02278880866425993</v>
      </c>
      <c r="D35" s="53">
        <v>0.09</v>
      </c>
      <c r="E35" s="44">
        <v>0.75</v>
      </c>
      <c r="F35" s="32">
        <f t="shared" si="0"/>
        <v>0.017091606498194946</v>
      </c>
      <c r="G35" s="32">
        <f t="shared" si="3"/>
        <v>0.02198541078131651</v>
      </c>
      <c r="H35" s="32">
        <f t="shared" si="4"/>
        <v>0.1</v>
      </c>
      <c r="I35" s="32">
        <f t="shared" si="5"/>
        <v>0.02638249293757981</v>
      </c>
      <c r="J35" s="33">
        <f t="shared" si="8"/>
        <v>0.02638249293757981</v>
      </c>
      <c r="K35" s="34">
        <f t="shared" si="9"/>
        <v>151.5</v>
      </c>
      <c r="L35" s="9"/>
      <c r="M35" s="23">
        <v>98.93434851592428</v>
      </c>
      <c r="N35" s="24">
        <f t="shared" si="7"/>
        <v>0.02638249293757981</v>
      </c>
      <c r="O35" s="10"/>
    </row>
    <row r="36" spans="1:15" ht="11.25">
      <c r="A36" s="41">
        <v>34</v>
      </c>
      <c r="B36" s="42">
        <v>474</v>
      </c>
      <c r="C36" s="32">
        <f t="shared" si="2"/>
        <v>0.007129963898916967</v>
      </c>
      <c r="D36" s="53">
        <v>0.18</v>
      </c>
      <c r="E36" s="44">
        <v>1</v>
      </c>
      <c r="F36" s="32">
        <f t="shared" si="0"/>
        <v>0.007129963898916967</v>
      </c>
      <c r="G36" s="32">
        <f t="shared" si="3"/>
        <v>0.009171471692271968</v>
      </c>
      <c r="H36" s="32">
        <f t="shared" si="4"/>
        <v>0.05</v>
      </c>
      <c r="I36" s="32">
        <f t="shared" si="5"/>
        <v>0.01100576603072636</v>
      </c>
      <c r="J36" s="33">
        <f t="shared" si="8"/>
        <v>0.01100576603072636</v>
      </c>
      <c r="K36" s="34">
        <f t="shared" si="9"/>
        <v>23.700000000000003</v>
      </c>
      <c r="L36" s="9"/>
      <c r="M36" s="23">
        <v>23.7</v>
      </c>
      <c r="N36" s="24">
        <f t="shared" si="7"/>
        <v>0.00632</v>
      </c>
      <c r="O36" s="10"/>
    </row>
    <row r="37" spans="1:15" ht="11.25">
      <c r="A37" s="41">
        <v>35</v>
      </c>
      <c r="B37" s="42">
        <v>1422</v>
      </c>
      <c r="C37" s="32">
        <f t="shared" si="2"/>
        <v>0.0213898916967509</v>
      </c>
      <c r="D37" s="53">
        <v>0.1</v>
      </c>
      <c r="E37" s="44">
        <v>0.75</v>
      </c>
      <c r="F37" s="32">
        <f t="shared" si="0"/>
        <v>0.016042418772563176</v>
      </c>
      <c r="G37" s="32">
        <f t="shared" si="3"/>
        <v>0.02063581130761193</v>
      </c>
      <c r="H37" s="32">
        <f t="shared" si="4"/>
        <v>0.05</v>
      </c>
      <c r="I37" s="32">
        <f t="shared" si="5"/>
        <v>0.024762973569134313</v>
      </c>
      <c r="J37" s="33">
        <f t="shared" si="8"/>
        <v>0.024762973569134313</v>
      </c>
      <c r="K37" s="34">
        <f t="shared" si="9"/>
        <v>71.10000000000001</v>
      </c>
      <c r="L37" s="9"/>
      <c r="M37" s="23">
        <v>71.09999984179181</v>
      </c>
      <c r="N37" s="24">
        <f t="shared" si="7"/>
        <v>0.01895999995781115</v>
      </c>
      <c r="O37" s="10"/>
    </row>
    <row r="38" spans="1:15" ht="11.25">
      <c r="A38" s="41">
        <v>36</v>
      </c>
      <c r="B38" s="42">
        <v>642</v>
      </c>
      <c r="C38" s="32">
        <f t="shared" si="2"/>
        <v>0.009657039711191336</v>
      </c>
      <c r="D38" s="53">
        <v>0.12</v>
      </c>
      <c r="E38" s="44">
        <v>1</v>
      </c>
      <c r="F38" s="32">
        <f t="shared" si="0"/>
        <v>0.009657039711191336</v>
      </c>
      <c r="G38" s="32">
        <f t="shared" si="3"/>
        <v>0.012422119887001273</v>
      </c>
      <c r="H38" s="32">
        <f t="shared" si="4"/>
        <v>0.05</v>
      </c>
      <c r="I38" s="32">
        <f t="shared" si="5"/>
        <v>0.014906543864401527</v>
      </c>
      <c r="J38" s="33">
        <f t="shared" si="8"/>
        <v>0.014906543864401527</v>
      </c>
      <c r="K38" s="34">
        <f t="shared" si="9"/>
        <v>32.1</v>
      </c>
      <c r="L38" s="9"/>
      <c r="M38" s="23">
        <v>32.1</v>
      </c>
      <c r="N38" s="24">
        <f t="shared" si="7"/>
        <v>0.00856</v>
      </c>
      <c r="O38" s="10"/>
    </row>
    <row r="39" spans="1:15" ht="11.25">
      <c r="A39" s="41">
        <v>37</v>
      </c>
      <c r="B39" s="42">
        <v>688</v>
      </c>
      <c r="C39" s="32">
        <f t="shared" si="2"/>
        <v>0.010348977135980746</v>
      </c>
      <c r="D39" s="53">
        <v>0.13</v>
      </c>
      <c r="E39" s="44">
        <v>0.5</v>
      </c>
      <c r="F39" s="32">
        <f t="shared" si="0"/>
        <v>0.005174488567990373</v>
      </c>
      <c r="G39" s="32">
        <f t="shared" si="3"/>
        <v>0.006656089160636197</v>
      </c>
      <c r="H39" s="32">
        <f t="shared" si="4"/>
        <v>0.05</v>
      </c>
      <c r="I39" s="32">
        <f t="shared" si="5"/>
        <v>0.007987306992763435</v>
      </c>
      <c r="J39" s="33">
        <f t="shared" si="8"/>
        <v>0.007987306992763435</v>
      </c>
      <c r="K39" s="34">
        <f t="shared" si="9"/>
        <v>34.4</v>
      </c>
      <c r="L39" s="9"/>
      <c r="M39" s="23">
        <v>29.952401222862882</v>
      </c>
      <c r="N39" s="24">
        <f t="shared" si="7"/>
        <v>0.007987306992763435</v>
      </c>
      <c r="O39" s="10"/>
    </row>
    <row r="40" spans="1:15" ht="11.25">
      <c r="A40" s="41">
        <v>38</v>
      </c>
      <c r="B40" s="42">
        <v>55</v>
      </c>
      <c r="C40" s="32">
        <f t="shared" si="2"/>
        <v>0.0008273164861612515</v>
      </c>
      <c r="D40" s="53">
        <v>0.14</v>
      </c>
      <c r="E40" s="44">
        <v>0.75</v>
      </c>
      <c r="F40" s="32">
        <f t="shared" si="0"/>
        <v>0.0006204873646209386</v>
      </c>
      <c r="G40" s="32">
        <f t="shared" si="3"/>
        <v>0.0007981502263844276</v>
      </c>
      <c r="H40" s="32">
        <f t="shared" si="4"/>
        <v>0.05</v>
      </c>
      <c r="I40" s="32">
        <f t="shared" si="5"/>
        <v>0.000957780271661313</v>
      </c>
      <c r="J40" s="33">
        <f t="shared" si="8"/>
        <v>0.000957780271661313</v>
      </c>
      <c r="K40" s="34">
        <f t="shared" si="9"/>
        <v>2.75</v>
      </c>
      <c r="L40" s="9"/>
      <c r="M40" s="23">
        <v>2.75</v>
      </c>
      <c r="N40" s="24">
        <f t="shared" si="7"/>
        <v>0.0007333333333333333</v>
      </c>
      <c r="O40" s="10"/>
    </row>
    <row r="41" spans="1:15" ht="11.25">
      <c r="A41" s="41">
        <v>39</v>
      </c>
      <c r="B41" s="42">
        <v>1835</v>
      </c>
      <c r="C41" s="32">
        <f t="shared" si="2"/>
        <v>0.027602286401925392</v>
      </c>
      <c r="D41" s="53">
        <v>0.13</v>
      </c>
      <c r="E41" s="44">
        <v>1</v>
      </c>
      <c r="F41" s="32">
        <f t="shared" si="0"/>
        <v>0.027602286401925392</v>
      </c>
      <c r="G41" s="32">
        <f t="shared" si="3"/>
        <v>0.03550559188885878</v>
      </c>
      <c r="H41" s="32">
        <f t="shared" si="4"/>
        <v>0.1</v>
      </c>
      <c r="I41" s="32">
        <f t="shared" si="5"/>
        <v>0.042606710266630536</v>
      </c>
      <c r="J41" s="33">
        <f t="shared" si="8"/>
        <v>0.042606710266630536</v>
      </c>
      <c r="K41" s="34">
        <f t="shared" si="9"/>
        <v>183.5</v>
      </c>
      <c r="L41" s="9"/>
      <c r="M41" s="23">
        <v>159.7751634998645</v>
      </c>
      <c r="N41" s="24">
        <f t="shared" si="7"/>
        <v>0.042606710266630536</v>
      </c>
      <c r="O41" s="10"/>
    </row>
    <row r="42" spans="1:15" ht="11.25">
      <c r="A42" s="41">
        <v>40</v>
      </c>
      <c r="B42" s="42">
        <v>1565</v>
      </c>
      <c r="C42" s="32">
        <f t="shared" si="2"/>
        <v>0.023540914560770156</v>
      </c>
      <c r="D42" s="53">
        <v>0.12</v>
      </c>
      <c r="E42" s="44">
        <v>0.5</v>
      </c>
      <c r="F42" s="32">
        <f t="shared" si="0"/>
        <v>0.011770457280385078</v>
      </c>
      <c r="G42" s="32">
        <f t="shared" si="3"/>
        <v>0.015140667930807627</v>
      </c>
      <c r="H42" s="32">
        <f t="shared" si="4"/>
        <v>0.1</v>
      </c>
      <c r="I42" s="32">
        <f t="shared" si="5"/>
        <v>0.018168801516969153</v>
      </c>
      <c r="J42" s="33">
        <f t="shared" si="8"/>
        <v>0.018168801516969153</v>
      </c>
      <c r="K42" s="34">
        <f t="shared" si="9"/>
        <v>156.5</v>
      </c>
      <c r="L42" s="9"/>
      <c r="M42" s="23">
        <v>68.13300568863433</v>
      </c>
      <c r="N42" s="24">
        <f t="shared" si="7"/>
        <v>0.018168801516969153</v>
      </c>
      <c r="O42" s="10"/>
    </row>
    <row r="43" spans="1:15" ht="11.25">
      <c r="A43" s="41">
        <v>41</v>
      </c>
      <c r="B43" s="42">
        <v>217</v>
      </c>
      <c r="C43" s="32">
        <f t="shared" si="2"/>
        <v>0.0032641395908543924</v>
      </c>
      <c r="D43" s="53">
        <v>0.08</v>
      </c>
      <c r="E43" s="44">
        <v>0.75</v>
      </c>
      <c r="F43" s="32">
        <f t="shared" si="0"/>
        <v>0.0024481046931407943</v>
      </c>
      <c r="G43" s="32">
        <f t="shared" si="3"/>
        <v>0.0031490654386440147</v>
      </c>
      <c r="H43" s="32">
        <f t="shared" si="4"/>
        <v>0.05</v>
      </c>
      <c r="I43" s="32">
        <f t="shared" si="5"/>
        <v>0.0037788785263728176</v>
      </c>
      <c r="J43" s="33">
        <f t="shared" si="8"/>
        <v>0.0037788785263728176</v>
      </c>
      <c r="K43" s="34">
        <f t="shared" si="9"/>
        <v>10.850000000000001</v>
      </c>
      <c r="L43" s="9"/>
      <c r="M43" s="23">
        <v>10.849999778508534</v>
      </c>
      <c r="N43" s="24">
        <f t="shared" si="7"/>
        <v>0.0028933332742689427</v>
      </c>
      <c r="O43" s="10"/>
    </row>
    <row r="44" spans="1:15" ht="11.25">
      <c r="A44" s="41">
        <v>42</v>
      </c>
      <c r="B44" s="42">
        <v>1668</v>
      </c>
      <c r="C44" s="32">
        <f t="shared" si="2"/>
        <v>0.025090252707581227</v>
      </c>
      <c r="D44" s="53">
        <v>0.06</v>
      </c>
      <c r="E44" s="44">
        <v>0.75</v>
      </c>
      <c r="F44" s="32">
        <f t="shared" si="0"/>
        <v>0.01881768953068592</v>
      </c>
      <c r="G44" s="32">
        <f t="shared" si="3"/>
        <v>0.024205719592895004</v>
      </c>
      <c r="H44" s="32">
        <f t="shared" si="4"/>
        <v>0.1</v>
      </c>
      <c r="I44" s="32">
        <f t="shared" si="5"/>
        <v>0.029046863511474005</v>
      </c>
      <c r="J44" s="33">
        <f t="shared" si="8"/>
        <v>0.029046863511474005</v>
      </c>
      <c r="K44" s="34">
        <f t="shared" si="9"/>
        <v>166.8</v>
      </c>
      <c r="L44" s="9"/>
      <c r="M44" s="23">
        <v>108.92573816802752</v>
      </c>
      <c r="N44" s="24">
        <f t="shared" si="7"/>
        <v>0.029046863511474005</v>
      </c>
      <c r="O44" s="10"/>
    </row>
    <row r="45" spans="1:15" ht="11.25">
      <c r="A45" s="41">
        <v>43</v>
      </c>
      <c r="B45" s="42">
        <v>1100</v>
      </c>
      <c r="C45" s="32">
        <f t="shared" si="2"/>
        <v>0.01654632972322503</v>
      </c>
      <c r="D45" s="53">
        <v>0.08</v>
      </c>
      <c r="E45" s="44">
        <v>0.75</v>
      </c>
      <c r="F45" s="32">
        <f t="shared" si="0"/>
        <v>0.012409747292418772</v>
      </c>
      <c r="G45" s="32">
        <f t="shared" si="3"/>
        <v>0.015963004527688552</v>
      </c>
      <c r="H45" s="32">
        <f t="shared" si="4"/>
        <v>0.05</v>
      </c>
      <c r="I45" s="32">
        <f t="shared" si="5"/>
        <v>0.019155605433226263</v>
      </c>
      <c r="J45" s="33">
        <f t="shared" si="8"/>
        <v>0.019155605433226263</v>
      </c>
      <c r="K45" s="34">
        <f t="shared" si="9"/>
        <v>55</v>
      </c>
      <c r="L45" s="9"/>
      <c r="M45" s="23">
        <v>54.99999977850853</v>
      </c>
      <c r="N45" s="24">
        <f t="shared" si="7"/>
        <v>0.014666666607602276</v>
      </c>
      <c r="O45" s="10"/>
    </row>
    <row r="46" spans="1:15" ht="11.25">
      <c r="A46" s="41">
        <v>44</v>
      </c>
      <c r="B46" s="42">
        <v>1200</v>
      </c>
      <c r="C46" s="32">
        <f t="shared" si="2"/>
        <v>0.018050541516245487</v>
      </c>
      <c r="D46" s="53">
        <v>0.12</v>
      </c>
      <c r="E46" s="44">
        <v>1</v>
      </c>
      <c r="F46" s="32">
        <f t="shared" si="0"/>
        <v>0.018050541516245487</v>
      </c>
      <c r="G46" s="32">
        <f t="shared" si="3"/>
        <v>0.023218915676637895</v>
      </c>
      <c r="H46" s="32">
        <f t="shared" si="4"/>
        <v>0.05</v>
      </c>
      <c r="I46" s="32">
        <f t="shared" si="5"/>
        <v>0.027862698811965472</v>
      </c>
      <c r="J46" s="33">
        <f t="shared" si="8"/>
        <v>0.027862698811965472</v>
      </c>
      <c r="K46" s="34">
        <f t="shared" si="9"/>
        <v>60</v>
      </c>
      <c r="L46" s="9"/>
      <c r="M46" s="23">
        <v>60</v>
      </c>
      <c r="N46" s="24">
        <f t="shared" si="7"/>
        <v>0.016</v>
      </c>
      <c r="O46" s="10"/>
    </row>
    <row r="47" spans="1:15" ht="11.25">
      <c r="A47" s="41">
        <v>45</v>
      </c>
      <c r="B47" s="42">
        <v>284</v>
      </c>
      <c r="C47" s="32">
        <f t="shared" si="2"/>
        <v>0.004271961492178099</v>
      </c>
      <c r="D47" s="53">
        <v>0.15</v>
      </c>
      <c r="E47" s="44">
        <v>0.5</v>
      </c>
      <c r="F47" s="32">
        <f t="shared" si="0"/>
        <v>0.0021359807460890495</v>
      </c>
      <c r="G47" s="32">
        <f t="shared" si="3"/>
        <v>0.002747571688402151</v>
      </c>
      <c r="H47" s="32">
        <f t="shared" si="4"/>
        <v>0.05</v>
      </c>
      <c r="I47" s="32">
        <f t="shared" si="5"/>
        <v>0.0032970860260825813</v>
      </c>
      <c r="J47" s="33">
        <f t="shared" si="8"/>
        <v>0.0032970860260825813</v>
      </c>
      <c r="K47" s="34">
        <f t="shared" si="9"/>
        <v>14.200000000000001</v>
      </c>
      <c r="L47" s="9"/>
      <c r="M47" s="23">
        <v>12.36407259780968</v>
      </c>
      <c r="N47" s="24">
        <f t="shared" si="7"/>
        <v>0.0032970860260825813</v>
      </c>
      <c r="O47" s="10"/>
    </row>
    <row r="48" spans="1:15" ht="11.25">
      <c r="A48" s="41">
        <v>46</v>
      </c>
      <c r="B48" s="42">
        <v>1799</v>
      </c>
      <c r="C48" s="32">
        <f t="shared" si="2"/>
        <v>0.027060770156438027</v>
      </c>
      <c r="D48" s="53">
        <v>0.15</v>
      </c>
      <c r="E48" s="44">
        <v>0.75</v>
      </c>
      <c r="F48" s="32">
        <f t="shared" si="0"/>
        <v>0.02029557761732852</v>
      </c>
      <c r="G48" s="32">
        <f t="shared" si="3"/>
        <v>0.026106768313919733</v>
      </c>
      <c r="H48" s="32">
        <f t="shared" si="4"/>
        <v>0.1</v>
      </c>
      <c r="I48" s="32">
        <f t="shared" si="5"/>
        <v>0.03132812197670368</v>
      </c>
      <c r="J48" s="33">
        <f t="shared" si="8"/>
        <v>0.03132812197670368</v>
      </c>
      <c r="K48" s="34">
        <f t="shared" si="9"/>
        <v>179.9</v>
      </c>
      <c r="L48" s="9"/>
      <c r="M48" s="23">
        <v>117.48045741263878</v>
      </c>
      <c r="N48" s="24">
        <f t="shared" si="7"/>
        <v>0.03132812197670368</v>
      </c>
      <c r="O48" s="10"/>
    </row>
    <row r="49" spans="1:15" ht="11.25">
      <c r="A49" s="41">
        <v>47</v>
      </c>
      <c r="B49" s="42">
        <v>1658</v>
      </c>
      <c r="C49" s="32">
        <f t="shared" si="2"/>
        <v>0.024939831528279183</v>
      </c>
      <c r="D49" s="53">
        <v>0.14</v>
      </c>
      <c r="E49" s="44">
        <v>0.75</v>
      </c>
      <c r="F49" s="32">
        <f t="shared" si="0"/>
        <v>0.01870487364620939</v>
      </c>
      <c r="G49" s="32">
        <f t="shared" si="3"/>
        <v>0.024060601369916022</v>
      </c>
      <c r="H49" s="32">
        <f t="shared" si="4"/>
        <v>0.1</v>
      </c>
      <c r="I49" s="32">
        <f t="shared" si="5"/>
        <v>0.028872721643899226</v>
      </c>
      <c r="J49" s="33">
        <f t="shared" si="8"/>
        <v>0.028872721643899226</v>
      </c>
      <c r="K49" s="34">
        <f t="shared" si="9"/>
        <v>165.8</v>
      </c>
      <c r="L49" s="9"/>
      <c r="M49" s="23">
        <v>108.2727061646221</v>
      </c>
      <c r="N49" s="24">
        <f t="shared" si="7"/>
        <v>0.028872721643899226</v>
      </c>
      <c r="O49" s="10"/>
    </row>
    <row r="50" spans="1:15" ht="11.25">
      <c r="A50" s="41">
        <v>48</v>
      </c>
      <c r="B50" s="42">
        <v>515</v>
      </c>
      <c r="C50" s="32">
        <f t="shared" si="2"/>
        <v>0.007746690734055355</v>
      </c>
      <c r="D50" s="53">
        <v>0.14</v>
      </c>
      <c r="E50" s="44">
        <v>1</v>
      </c>
      <c r="F50" s="32">
        <f t="shared" si="0"/>
        <v>0.007746690734055355</v>
      </c>
      <c r="G50" s="32">
        <f t="shared" si="3"/>
        <v>0.009964784644557096</v>
      </c>
      <c r="H50" s="32">
        <f t="shared" si="4"/>
        <v>0.05</v>
      </c>
      <c r="I50" s="32">
        <f t="shared" si="5"/>
        <v>0.011957741573468515</v>
      </c>
      <c r="J50" s="33">
        <f t="shared" si="8"/>
        <v>0.011957741573468515</v>
      </c>
      <c r="K50" s="34">
        <f t="shared" si="9"/>
        <v>25.75</v>
      </c>
      <c r="L50" s="9"/>
      <c r="M50" s="23">
        <v>25.75</v>
      </c>
      <c r="N50" s="24">
        <f t="shared" si="7"/>
        <v>0.006866666666666667</v>
      </c>
      <c r="O50" s="10"/>
    </row>
    <row r="51" spans="1:15" ht="11.25">
      <c r="A51" s="41">
        <v>49</v>
      </c>
      <c r="B51" s="42">
        <v>765</v>
      </c>
      <c r="C51" s="32">
        <f t="shared" si="2"/>
        <v>0.011507220216606499</v>
      </c>
      <c r="D51" s="53">
        <v>0.13</v>
      </c>
      <c r="E51" s="44">
        <v>1</v>
      </c>
      <c r="F51" s="32">
        <f t="shared" si="0"/>
        <v>0.011507220216606499</v>
      </c>
      <c r="G51" s="32">
        <f t="shared" si="3"/>
        <v>0.014802058743856658</v>
      </c>
      <c r="H51" s="32">
        <f t="shared" si="4"/>
        <v>0.05</v>
      </c>
      <c r="I51" s="32">
        <f t="shared" si="5"/>
        <v>0.01776247049262799</v>
      </c>
      <c r="J51" s="33">
        <f t="shared" si="8"/>
        <v>0.01776247049262799</v>
      </c>
      <c r="K51" s="34">
        <f t="shared" si="9"/>
        <v>38.25</v>
      </c>
      <c r="L51" s="9"/>
      <c r="M51" s="23">
        <v>38.25</v>
      </c>
      <c r="N51" s="24">
        <f t="shared" si="7"/>
        <v>0.0102</v>
      </c>
      <c r="O51" s="10"/>
    </row>
    <row r="52" spans="1:15" ht="11.25">
      <c r="A52" s="48">
        <v>50</v>
      </c>
      <c r="B52" s="49">
        <v>73</v>
      </c>
      <c r="C52" s="25">
        <f t="shared" si="2"/>
        <v>0.0010980746089049337</v>
      </c>
      <c r="D52" s="54">
        <v>0.16</v>
      </c>
      <c r="E52" s="55">
        <v>1</v>
      </c>
      <c r="F52" s="25">
        <f t="shared" si="0"/>
        <v>0.0010980746089049337</v>
      </c>
      <c r="G52" s="25">
        <f t="shared" si="3"/>
        <v>0.0014124840369954719</v>
      </c>
      <c r="H52" s="25">
        <f t="shared" si="4"/>
        <v>0.05</v>
      </c>
      <c r="I52" s="25">
        <f t="shared" si="5"/>
        <v>0.0016949808443945662</v>
      </c>
      <c r="J52" s="35">
        <f t="shared" si="8"/>
        <v>0.0016949808443945662</v>
      </c>
      <c r="K52" s="36">
        <f t="shared" si="9"/>
        <v>3.6500000000000004</v>
      </c>
      <c r="L52" s="9"/>
      <c r="M52" s="23">
        <v>3.65</v>
      </c>
      <c r="N52" s="24">
        <f t="shared" si="7"/>
        <v>0.0009733333333333333</v>
      </c>
      <c r="O52" s="10"/>
    </row>
    <row r="53" spans="1:15" ht="11.25">
      <c r="A53" s="45" t="s">
        <v>21</v>
      </c>
      <c r="B53" s="46">
        <f>SUM(B3:B52)</f>
        <v>66480</v>
      </c>
      <c r="C53" s="27">
        <f>SUM(C3:C52)</f>
        <v>1.0000000000000002</v>
      </c>
      <c r="D53" s="56">
        <f>SUMPRODUCT(C3:C52,D3:D52)</f>
        <v>0.1146080024067389</v>
      </c>
      <c r="E53" s="47"/>
      <c r="F53" s="27">
        <f>SUM(F3:F52)</f>
        <v>0.7774067388688329</v>
      </c>
      <c r="G53" s="27">
        <f>SUM(G3:G52)</f>
        <v>0.9999999999999996</v>
      </c>
      <c r="I53" s="11"/>
      <c r="J53" s="11"/>
      <c r="K53" s="11"/>
      <c r="L53" s="11"/>
      <c r="M53" s="26">
        <f>SUM(M3:M52)</f>
        <v>3750.0000009999994</v>
      </c>
      <c r="N53" s="27">
        <f>SUMPRODUCT(N3:N52,D3:D52)</f>
        <v>0.11395833947494537</v>
      </c>
      <c r="O53" s="11"/>
    </row>
    <row r="54" spans="7:15" ht="11.25">
      <c r="G54" s="3"/>
      <c r="I54" s="11"/>
      <c r="J54" s="11"/>
      <c r="K54" s="11"/>
      <c r="L54" s="11"/>
      <c r="M54" s="11"/>
      <c r="N54" s="3"/>
      <c r="O54" s="11"/>
    </row>
    <row r="56" spans="1:13" ht="11.25">
      <c r="A56" s="12" t="s">
        <v>1</v>
      </c>
      <c r="B56" s="13" t="s">
        <v>7</v>
      </c>
      <c r="C56" s="14">
        <v>0.05</v>
      </c>
      <c r="D56" s="51"/>
      <c r="M56" s="16">
        <f>M1/$B$53</f>
        <v>0.056407942238267145</v>
      </c>
    </row>
    <row r="57" spans="1:4" ht="11.25">
      <c r="A57" s="17" t="s">
        <v>1</v>
      </c>
      <c r="B57" s="18" t="s">
        <v>6</v>
      </c>
      <c r="C57" s="19">
        <v>0.1</v>
      </c>
      <c r="D57" s="51"/>
    </row>
    <row r="58" spans="1:3" ht="11.25">
      <c r="A58" s="20" t="s">
        <v>1</v>
      </c>
      <c r="B58" s="21" t="s">
        <v>8</v>
      </c>
      <c r="C58" s="22">
        <v>1.2</v>
      </c>
    </row>
    <row r="59" spans="1:3" ht="11.25">
      <c r="A59" s="52" t="s">
        <v>20</v>
      </c>
      <c r="C59" s="2">
        <v>1500</v>
      </c>
    </row>
    <row r="61" spans="1:2" ht="11.25">
      <c r="A61" s="1" t="s">
        <v>15</v>
      </c>
      <c r="B61" s="3">
        <f>D53</f>
        <v>0.1146080024067389</v>
      </c>
    </row>
    <row r="62" spans="1:2" ht="11.25">
      <c r="A62" s="1" t="s">
        <v>16</v>
      </c>
      <c r="B62" s="3">
        <f>N53</f>
        <v>0.11395833947494537</v>
      </c>
    </row>
    <row r="63" ht="11.25">
      <c r="B63" s="3"/>
    </row>
    <row r="65" spans="1:11" s="2" customFormat="1" ht="11.25">
      <c r="A65" s="46" t="s">
        <v>18</v>
      </c>
      <c r="B65" s="46"/>
      <c r="C65" s="46">
        <v>100</v>
      </c>
      <c r="D65" s="59">
        <v>500</v>
      </c>
      <c r="E65" s="46">
        <v>1000</v>
      </c>
      <c r="F65" s="46">
        <v>1500</v>
      </c>
      <c r="G65" s="46">
        <v>2000</v>
      </c>
      <c r="H65" s="46">
        <v>2500</v>
      </c>
      <c r="I65" s="46">
        <v>3000</v>
      </c>
      <c r="J65" s="46">
        <v>3500</v>
      </c>
      <c r="K65" s="46">
        <v>3750</v>
      </c>
    </row>
    <row r="66" spans="1:11" s="16" customFormat="1" ht="11.25">
      <c r="A66" s="50" t="s">
        <v>19</v>
      </c>
      <c r="B66" s="50">
        <v>1</v>
      </c>
      <c r="C66" s="50">
        <v>0.0015</v>
      </c>
      <c r="D66" s="60">
        <v>0.0075</v>
      </c>
      <c r="E66" s="50">
        <v>0.015</v>
      </c>
      <c r="F66" s="50">
        <v>0.0225</v>
      </c>
      <c r="G66" s="50">
        <v>0.03</v>
      </c>
      <c r="H66" s="50">
        <v>0.0375</v>
      </c>
      <c r="I66" s="50">
        <v>0.045</v>
      </c>
      <c r="J66" s="50">
        <v>0.0525</v>
      </c>
      <c r="K66" s="50">
        <v>0.055</v>
      </c>
    </row>
    <row r="67" spans="1:17" ht="11.25">
      <c r="A67" s="45" t="s">
        <v>0</v>
      </c>
      <c r="B67" s="46" t="s">
        <v>17</v>
      </c>
      <c r="C67" s="46" t="s">
        <v>17</v>
      </c>
      <c r="D67" s="59" t="s">
        <v>17</v>
      </c>
      <c r="E67" s="46" t="s">
        <v>17</v>
      </c>
      <c r="F67" s="46" t="s">
        <v>17</v>
      </c>
      <c r="G67" s="46" t="s">
        <v>17</v>
      </c>
      <c r="H67" s="46" t="s">
        <v>17</v>
      </c>
      <c r="I67" s="46" t="s">
        <v>17</v>
      </c>
      <c r="J67" s="46" t="s">
        <v>17</v>
      </c>
      <c r="K67" s="46" t="s">
        <v>17</v>
      </c>
      <c r="L67" s="2"/>
      <c r="M67" s="2"/>
      <c r="N67" s="2"/>
      <c r="O67" s="2"/>
      <c r="P67" s="2"/>
      <c r="Q67" s="2"/>
    </row>
    <row r="68" spans="1:17" ht="11.25">
      <c r="A68" s="41">
        <v>1</v>
      </c>
      <c r="B68" s="32">
        <v>0.002782791817087846</v>
      </c>
      <c r="C68" s="32">
        <v>0.004295499400178011</v>
      </c>
      <c r="D68" s="53">
        <v>0.004295499400178011</v>
      </c>
      <c r="E68" s="32">
        <v>0.004295499400178011</v>
      </c>
      <c r="F68" s="32">
        <v>0.004295499400178011</v>
      </c>
      <c r="G68" s="32">
        <v>0.004295499400178011</v>
      </c>
      <c r="H68" s="32">
        <v>0.0037</v>
      </c>
      <c r="I68" s="32">
        <v>0.0030833332776516</v>
      </c>
      <c r="J68" s="32">
        <v>0.002642857142857143</v>
      </c>
      <c r="K68" s="32">
        <v>0.0024666666666666665</v>
      </c>
      <c r="L68" s="3"/>
      <c r="M68" s="3"/>
      <c r="N68" s="3"/>
      <c r="O68" s="3"/>
      <c r="P68" s="3"/>
      <c r="Q68" s="3"/>
    </row>
    <row r="69" spans="1:17" ht="11.25">
      <c r="A69" s="41">
        <v>2</v>
      </c>
      <c r="B69" s="32">
        <v>0.11281588447653429</v>
      </c>
      <c r="C69" s="32">
        <v>0.1</v>
      </c>
      <c r="D69" s="53">
        <v>0.1</v>
      </c>
      <c r="E69" s="32">
        <v>0.1</v>
      </c>
      <c r="F69" s="32">
        <v>0.1</v>
      </c>
      <c r="G69" s="32">
        <v>0.1</v>
      </c>
      <c r="H69" s="32">
        <v>0.1</v>
      </c>
      <c r="I69" s="32">
        <v>0.1</v>
      </c>
      <c r="J69" s="32">
        <v>0.1</v>
      </c>
      <c r="K69" s="32">
        <v>0.1</v>
      </c>
      <c r="L69" s="3"/>
      <c r="M69" s="3"/>
      <c r="N69" s="3"/>
      <c r="O69" s="3"/>
      <c r="P69" s="3"/>
      <c r="Q69" s="3"/>
    </row>
    <row r="70" spans="1:17" ht="11.25">
      <c r="A70" s="41">
        <v>3</v>
      </c>
      <c r="B70" s="32">
        <v>0.09025270758122744</v>
      </c>
      <c r="C70" s="32">
        <v>0.06052598472039903</v>
      </c>
      <c r="D70" s="53">
        <v>0.06644476545056267</v>
      </c>
      <c r="E70" s="32">
        <v>0.06212998477558315</v>
      </c>
      <c r="F70" s="32">
        <v>0.06336090770411999</v>
      </c>
      <c r="G70" s="32">
        <v>0.06824956043075643</v>
      </c>
      <c r="H70" s="32">
        <v>0.0941035435438193</v>
      </c>
      <c r="I70" s="32">
        <v>0.1</v>
      </c>
      <c r="J70" s="32">
        <v>0.1</v>
      </c>
      <c r="K70" s="32">
        <v>0.1</v>
      </c>
      <c r="L70" s="3"/>
      <c r="M70" s="3"/>
      <c r="N70" s="3"/>
      <c r="O70" s="3"/>
      <c r="P70" s="3"/>
      <c r="Q70" s="3"/>
    </row>
    <row r="71" spans="1:17" ht="11.25">
      <c r="A71" s="41">
        <v>4</v>
      </c>
      <c r="B71" s="32">
        <v>0.0019103489771359807</v>
      </c>
      <c r="C71" s="32">
        <v>0.0029488022909330124</v>
      </c>
      <c r="D71" s="53">
        <v>0</v>
      </c>
      <c r="E71" s="32">
        <v>0.002948802290933013</v>
      </c>
      <c r="F71" s="32">
        <v>0.00047501053325768773</v>
      </c>
      <c r="G71" s="32">
        <v>0.0012627449944653244</v>
      </c>
      <c r="H71" s="32">
        <v>0.0025399999999999997</v>
      </c>
      <c r="I71" s="32">
        <v>0.0021166665367426452</v>
      </c>
      <c r="J71" s="32">
        <v>0.0018142857142857142</v>
      </c>
      <c r="K71" s="32">
        <v>0.0016933333333333331</v>
      </c>
      <c r="L71" s="3"/>
      <c r="M71" s="3"/>
      <c r="N71" s="3"/>
      <c r="O71" s="3"/>
      <c r="P71" s="3"/>
      <c r="Q71" s="3"/>
    </row>
    <row r="72" spans="1:17" ht="11.25">
      <c r="A72" s="41">
        <v>5</v>
      </c>
      <c r="B72" s="32">
        <v>0.0210589651022864</v>
      </c>
      <c r="C72" s="32">
        <v>0.016253240973646527</v>
      </c>
      <c r="D72" s="53">
        <v>0.016253240973646527</v>
      </c>
      <c r="E72" s="32">
        <v>0.016253240973646527</v>
      </c>
      <c r="F72" s="32">
        <v>0.016253240973646527</v>
      </c>
      <c r="G72" s="32">
        <v>0.016253240973646527</v>
      </c>
      <c r="H72" s="32">
        <v>0.016253240973646527</v>
      </c>
      <c r="I72" s="32">
        <v>0.016253240973646527</v>
      </c>
      <c r="J72" s="32">
        <v>0.016253240973646527</v>
      </c>
      <c r="K72" s="32">
        <v>0.016253240973646527</v>
      </c>
      <c r="L72" s="3"/>
      <c r="M72" s="3"/>
      <c r="N72" s="3"/>
      <c r="O72" s="3"/>
      <c r="P72" s="3"/>
      <c r="Q72" s="3"/>
    </row>
    <row r="73" spans="1:17" ht="11.25">
      <c r="A73" s="41">
        <v>6</v>
      </c>
      <c r="B73" s="32">
        <v>0.07521058965102287</v>
      </c>
      <c r="C73" s="32">
        <v>0.08707093378739211</v>
      </c>
      <c r="D73" s="53">
        <v>0.08707093378739213</v>
      </c>
      <c r="E73" s="32">
        <v>0.08707093378739213</v>
      </c>
      <c r="F73" s="32">
        <v>0.08707093378739211</v>
      </c>
      <c r="G73" s="32">
        <v>0.08707093378739211</v>
      </c>
      <c r="H73" s="32">
        <v>0.08707093378739211</v>
      </c>
      <c r="I73" s="32">
        <v>0.08707093378739211</v>
      </c>
      <c r="J73" s="32">
        <v>0.08707093378739211</v>
      </c>
      <c r="K73" s="32">
        <v>0.08707016118267294</v>
      </c>
      <c r="L73" s="3"/>
      <c r="M73" s="3"/>
      <c r="N73" s="3"/>
      <c r="O73" s="3"/>
      <c r="P73" s="3"/>
      <c r="Q73" s="3"/>
    </row>
    <row r="74" spans="1:17" ht="11.25">
      <c r="A74" s="41">
        <v>7</v>
      </c>
      <c r="B74" s="32">
        <v>0.014846570397111913</v>
      </c>
      <c r="C74" s="32">
        <v>0.015752212058394555</v>
      </c>
      <c r="D74" s="53">
        <v>0.014984597027624069</v>
      </c>
      <c r="E74" s="32">
        <v>0.015439922210045158</v>
      </c>
      <c r="F74" s="32">
        <v>0.015854211862919097</v>
      </c>
      <c r="G74" s="32">
        <v>0.016000784157372338</v>
      </c>
      <c r="H74" s="32">
        <v>0.015618532497986462</v>
      </c>
      <c r="I74" s="32">
        <v>0.01644999987007596</v>
      </c>
      <c r="J74" s="32">
        <v>0.0141</v>
      </c>
      <c r="K74" s="32">
        <v>0.01316</v>
      </c>
      <c r="L74" s="3"/>
      <c r="M74" s="3"/>
      <c r="N74" s="3"/>
      <c r="O74" s="3"/>
      <c r="P74" s="3"/>
      <c r="Q74" s="3"/>
    </row>
    <row r="75" spans="1:17" ht="11.25">
      <c r="A75" s="41">
        <v>8</v>
      </c>
      <c r="B75" s="32">
        <v>0.01006317689530686</v>
      </c>
      <c r="C75" s="32">
        <v>0.015533454587670753</v>
      </c>
      <c r="D75" s="53">
        <v>0.015533454587670744</v>
      </c>
      <c r="E75" s="32">
        <v>0.015533454587670742</v>
      </c>
      <c r="F75" s="32">
        <v>0.015533454587670751</v>
      </c>
      <c r="G75" s="32">
        <v>0.015533454587670753</v>
      </c>
      <c r="H75" s="32">
        <v>0.013380000000000001</v>
      </c>
      <c r="I75" s="32">
        <v>0.011149999907197118</v>
      </c>
      <c r="J75" s="32">
        <v>0.009557142731343636</v>
      </c>
      <c r="K75" s="32">
        <v>0.00892</v>
      </c>
      <c r="L75" s="3"/>
      <c r="M75" s="3"/>
      <c r="N75" s="3"/>
      <c r="O75" s="3"/>
      <c r="P75" s="3"/>
      <c r="Q75" s="3"/>
    </row>
    <row r="76" spans="1:17" ht="11.25">
      <c r="A76" s="41">
        <v>9</v>
      </c>
      <c r="B76" s="32">
        <v>0.012349578820697954</v>
      </c>
      <c r="C76" s="32">
        <v>0.019062729770519708</v>
      </c>
      <c r="D76" s="53">
        <v>0.019062729770519708</v>
      </c>
      <c r="E76" s="32">
        <v>0.019062729770519708</v>
      </c>
      <c r="F76" s="32">
        <v>0.019062729770519708</v>
      </c>
      <c r="G76" s="32">
        <v>0.019062729770519708</v>
      </c>
      <c r="H76" s="32">
        <v>0.01642</v>
      </c>
      <c r="I76" s="32">
        <v>0.013683333333333332</v>
      </c>
      <c r="J76" s="32">
        <v>0.011728571428513159</v>
      </c>
      <c r="K76" s="32">
        <v>0.010946666932546234</v>
      </c>
      <c r="L76" s="3"/>
      <c r="M76" s="3"/>
      <c r="N76" s="3"/>
      <c r="O76" s="3"/>
      <c r="P76" s="3"/>
      <c r="Q76" s="3"/>
    </row>
    <row r="77" spans="1:17" ht="11.25">
      <c r="A77" s="41">
        <v>10</v>
      </c>
      <c r="B77" s="32">
        <v>0.0069193742478941035</v>
      </c>
      <c r="C77" s="32">
        <v>0.010680701211253432</v>
      </c>
      <c r="D77" s="53">
        <v>0.010680700866282655</v>
      </c>
      <c r="E77" s="32">
        <v>0.010680701012787109</v>
      </c>
      <c r="F77" s="32">
        <v>0.01068070121125343</v>
      </c>
      <c r="G77" s="32">
        <v>0.01068070121125343</v>
      </c>
      <c r="H77" s="32">
        <v>0.0092</v>
      </c>
      <c r="I77" s="32">
        <v>0.007666666666666666</v>
      </c>
      <c r="J77" s="32">
        <v>0.006571428571428572</v>
      </c>
      <c r="K77" s="32">
        <v>0.0061333333333333335</v>
      </c>
      <c r="L77" s="3"/>
      <c r="M77" s="3"/>
      <c r="N77" s="3"/>
      <c r="O77" s="3"/>
      <c r="P77" s="3"/>
      <c r="Q77" s="3"/>
    </row>
    <row r="78" spans="1:17" ht="11.25">
      <c r="A78" s="41">
        <v>11</v>
      </c>
      <c r="B78" s="32">
        <v>0.013673285198555957</v>
      </c>
      <c r="C78" s="32">
        <v>0.02110599435006385</v>
      </c>
      <c r="D78" s="53">
        <v>0.021105994350063845</v>
      </c>
      <c r="E78" s="32">
        <v>0.021105994350063845</v>
      </c>
      <c r="F78" s="32">
        <v>0.021105994350063845</v>
      </c>
      <c r="G78" s="32">
        <v>0.021105994350063845</v>
      </c>
      <c r="H78" s="32">
        <v>0.01818</v>
      </c>
      <c r="I78" s="32">
        <v>0.01515</v>
      </c>
      <c r="J78" s="32">
        <v>0.012985714285714286</v>
      </c>
      <c r="K78" s="32">
        <v>0.012120000266666667</v>
      </c>
      <c r="L78" s="3"/>
      <c r="M78" s="3"/>
      <c r="N78" s="3"/>
      <c r="O78" s="3"/>
      <c r="P78" s="3"/>
      <c r="Q78" s="3"/>
    </row>
    <row r="79" spans="1:17" ht="11.25">
      <c r="A79" s="41">
        <v>12</v>
      </c>
      <c r="B79" s="32">
        <v>0.02131468110709988</v>
      </c>
      <c r="C79" s="32">
        <v>0.024675902635346924</v>
      </c>
      <c r="D79" s="53">
        <v>0.02467590263534692</v>
      </c>
      <c r="E79" s="32">
        <v>0.02467590263534692</v>
      </c>
      <c r="F79" s="32">
        <v>0.02467590263534692</v>
      </c>
      <c r="G79" s="32">
        <v>0.02467590263534692</v>
      </c>
      <c r="H79" s="32">
        <v>0.02467590263534692</v>
      </c>
      <c r="I79" s="32">
        <v>0.023616666666666664</v>
      </c>
      <c r="J79" s="32">
        <v>0.020242857142857142</v>
      </c>
      <c r="K79" s="32">
        <v>0.01889333333333333</v>
      </c>
      <c r="L79" s="3"/>
      <c r="M79" s="3"/>
      <c r="N79" s="3"/>
      <c r="O79" s="3"/>
      <c r="P79" s="3"/>
      <c r="Q79" s="3"/>
    </row>
    <row r="80" spans="1:17" ht="11.25">
      <c r="A80" s="41">
        <v>13</v>
      </c>
      <c r="B80" s="32">
        <v>0.00582129963898917</v>
      </c>
      <c r="C80" s="32">
        <v>0.00673929027514415</v>
      </c>
      <c r="D80" s="53">
        <v>0.00673929027514415</v>
      </c>
      <c r="E80" s="32">
        <v>0.00673929027514415</v>
      </c>
      <c r="F80" s="32">
        <v>0.00673929027514415</v>
      </c>
      <c r="G80" s="32">
        <v>0.006739290275164978</v>
      </c>
      <c r="H80" s="32">
        <v>0.00673929027514415</v>
      </c>
      <c r="I80" s="32">
        <v>0.006450000000000001</v>
      </c>
      <c r="J80" s="32">
        <v>0.005528571428571429</v>
      </c>
      <c r="K80" s="32">
        <v>0.0051600000000000005</v>
      </c>
      <c r="L80" s="3"/>
      <c r="M80" s="3"/>
      <c r="N80" s="3"/>
      <c r="O80" s="3"/>
      <c r="P80" s="3"/>
      <c r="Q80" s="3"/>
    </row>
    <row r="81" spans="1:17" ht="11.25">
      <c r="A81" s="41">
        <v>14</v>
      </c>
      <c r="B81" s="32">
        <v>0.01890794223826715</v>
      </c>
      <c r="C81" s="32">
        <v>0.02918617700553383</v>
      </c>
      <c r="D81" s="53">
        <v>0.029186177005533834</v>
      </c>
      <c r="E81" s="32">
        <v>0.02918617700553383</v>
      </c>
      <c r="F81" s="32">
        <v>0.02918617700553383</v>
      </c>
      <c r="G81" s="32">
        <v>0.029186177005533834</v>
      </c>
      <c r="H81" s="32">
        <v>0.02514</v>
      </c>
      <c r="I81" s="32">
        <v>0.020949999907197116</v>
      </c>
      <c r="J81" s="32">
        <v>0.01795714285714286</v>
      </c>
      <c r="K81" s="32">
        <v>0.01676</v>
      </c>
      <c r="L81" s="3"/>
      <c r="M81" s="3"/>
      <c r="N81" s="3"/>
      <c r="O81" s="3"/>
      <c r="P81" s="3"/>
      <c r="Q81" s="3"/>
    </row>
    <row r="82" spans="1:17" ht="11.25">
      <c r="A82" s="41">
        <v>15</v>
      </c>
      <c r="B82" s="32">
        <v>0.013718411552346571</v>
      </c>
      <c r="C82" s="32">
        <v>0.015881738322820322</v>
      </c>
      <c r="D82" s="53">
        <v>0.015881738322820315</v>
      </c>
      <c r="E82" s="32">
        <v>0.01588173832282031</v>
      </c>
      <c r="F82" s="32">
        <v>0.015881738322820322</v>
      </c>
      <c r="G82" s="32">
        <v>0.01588173832282032</v>
      </c>
      <c r="H82" s="32">
        <v>0.015881738322820322</v>
      </c>
      <c r="I82" s="32">
        <v>0.015199999907197118</v>
      </c>
      <c r="J82" s="32">
        <v>0.01302857142857143</v>
      </c>
      <c r="K82" s="32">
        <v>0.01216</v>
      </c>
      <c r="L82" s="3"/>
      <c r="M82" s="3"/>
      <c r="N82" s="3"/>
      <c r="O82" s="3"/>
      <c r="P82" s="3"/>
      <c r="Q82" s="3"/>
    </row>
    <row r="83" spans="1:17" ht="11.25">
      <c r="A83" s="41">
        <v>16</v>
      </c>
      <c r="B83" s="32">
        <v>0.02683513838748496</v>
      </c>
      <c r="C83" s="32">
        <v>0</v>
      </c>
      <c r="D83" s="53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0.025124819445994498</v>
      </c>
      <c r="J83" s="32">
        <v>0.04142254556712201</v>
      </c>
      <c r="K83" s="32">
        <v>0.04142254556712201</v>
      </c>
      <c r="L83" s="3"/>
      <c r="M83" s="3"/>
      <c r="N83" s="3"/>
      <c r="O83" s="3"/>
      <c r="P83" s="3"/>
      <c r="Q83" s="3"/>
    </row>
    <row r="84" spans="1:17" ht="11.25">
      <c r="A84" s="41">
        <v>17</v>
      </c>
      <c r="B84" s="32">
        <v>0.01200361010830325</v>
      </c>
      <c r="C84" s="32">
        <v>0.00926434735497852</v>
      </c>
      <c r="D84" s="53">
        <v>0.00926434735497852</v>
      </c>
      <c r="E84" s="32">
        <v>0.009264347302976608</v>
      </c>
      <c r="F84" s="32">
        <v>0.009264347347961685</v>
      </c>
      <c r="G84" s="32">
        <v>0.009264347354978518</v>
      </c>
      <c r="H84" s="32">
        <v>0.009264347243748848</v>
      </c>
      <c r="I84" s="32">
        <v>0.00926434735497852</v>
      </c>
      <c r="J84" s="32">
        <v>0.00926434735497852</v>
      </c>
      <c r="K84" s="32">
        <v>0.00926434735497852</v>
      </c>
      <c r="L84" s="3"/>
      <c r="M84" s="3"/>
      <c r="N84" s="3"/>
      <c r="O84" s="3"/>
      <c r="P84" s="3"/>
      <c r="Q84" s="3"/>
    </row>
    <row r="85" spans="1:17" ht="11.25">
      <c r="A85" s="41">
        <v>18</v>
      </c>
      <c r="B85" s="32">
        <v>0.02230746089049338</v>
      </c>
      <c r="C85" s="32">
        <v>0.0258252389613405</v>
      </c>
      <c r="D85" s="53">
        <v>0.0258252389613405</v>
      </c>
      <c r="E85" s="32">
        <v>0.0258252389613405</v>
      </c>
      <c r="F85" s="32">
        <v>0.025825238961340504</v>
      </c>
      <c r="G85" s="32">
        <v>0.0258252389613405</v>
      </c>
      <c r="H85" s="32">
        <v>0.0258252389613405</v>
      </c>
      <c r="I85" s="32">
        <v>0.024716666666666668</v>
      </c>
      <c r="J85" s="32">
        <v>0.021185714278593268</v>
      </c>
      <c r="K85" s="32">
        <v>0.019773333326687053</v>
      </c>
      <c r="L85" s="3"/>
      <c r="M85" s="3"/>
      <c r="N85" s="3"/>
      <c r="O85" s="3"/>
      <c r="P85" s="3"/>
      <c r="Q85" s="3"/>
    </row>
    <row r="86" spans="1:17" ht="11.25">
      <c r="A86" s="41">
        <v>19</v>
      </c>
      <c r="B86" s="32">
        <v>0.007611311672683514</v>
      </c>
      <c r="C86" s="32">
        <v>0.011748771332378774</v>
      </c>
      <c r="D86" s="53">
        <v>0.011748771332378774</v>
      </c>
      <c r="E86" s="32">
        <v>0.011748771332378774</v>
      </c>
      <c r="F86" s="32">
        <v>0.011748771332378774</v>
      </c>
      <c r="G86" s="32">
        <v>0.011748771332378774</v>
      </c>
      <c r="H86" s="32">
        <v>0.01012</v>
      </c>
      <c r="I86" s="32">
        <v>0.008433333333333334</v>
      </c>
      <c r="J86" s="32">
        <v>0.007228571428571429</v>
      </c>
      <c r="K86" s="32">
        <v>0.0067466666666666664</v>
      </c>
      <c r="L86" s="3"/>
      <c r="M86" s="3"/>
      <c r="N86" s="3"/>
      <c r="O86" s="3"/>
      <c r="P86" s="3"/>
      <c r="Q86" s="3"/>
    </row>
    <row r="87" spans="1:17" ht="11.25">
      <c r="A87" s="41">
        <v>20</v>
      </c>
      <c r="B87" s="32">
        <v>0.02381167268351384</v>
      </c>
      <c r="C87" s="32">
        <v>0</v>
      </c>
      <c r="D87" s="53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0.00951683494931294</v>
      </c>
      <c r="L87" s="3"/>
      <c r="M87" s="3"/>
      <c r="N87" s="3"/>
      <c r="O87" s="3"/>
      <c r="P87" s="3"/>
      <c r="Q87" s="3"/>
    </row>
    <row r="88" spans="1:11" ht="11.25">
      <c r="A88" s="41">
        <v>21</v>
      </c>
      <c r="B88" s="32">
        <v>0.02845968712394705</v>
      </c>
      <c r="C88" s="32">
        <v>0</v>
      </c>
      <c r="D88" s="53">
        <v>0</v>
      </c>
      <c r="E88" s="44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0.015793865461820742</v>
      </c>
      <c r="K88" s="32">
        <v>0.026954945404312102</v>
      </c>
    </row>
    <row r="89" spans="1:11" ht="11.25">
      <c r="A89" s="41">
        <v>22</v>
      </c>
      <c r="B89" s="32">
        <v>0.0054001203369434415</v>
      </c>
      <c r="C89" s="32">
        <v>0.006251693045934753</v>
      </c>
      <c r="D89" s="53">
        <v>0.006251692855976009</v>
      </c>
      <c r="E89" s="44">
        <v>0.0062516929132512</v>
      </c>
      <c r="F89" s="32">
        <v>0.0062516930182377</v>
      </c>
      <c r="G89" s="32">
        <v>0.006251693045934753</v>
      </c>
      <c r="H89" s="32">
        <v>0.00625169292791371</v>
      </c>
      <c r="I89" s="32">
        <v>0.00598333327765162</v>
      </c>
      <c r="J89" s="32">
        <v>0.0051285714285714285</v>
      </c>
      <c r="K89" s="32">
        <v>0.004786666662407901</v>
      </c>
    </row>
    <row r="90" spans="1:11" ht="11.25">
      <c r="A90" s="41">
        <v>23</v>
      </c>
      <c r="B90" s="32">
        <v>0.011236462093862816</v>
      </c>
      <c r="C90" s="32">
        <v>0.01300839750783638</v>
      </c>
      <c r="D90" s="53">
        <v>0.013008397507836379</v>
      </c>
      <c r="E90" s="44">
        <v>0.01300839750783638</v>
      </c>
      <c r="F90" s="32">
        <v>0.013008397500819542</v>
      </c>
      <c r="G90" s="32">
        <v>0.01300839750783638</v>
      </c>
      <c r="H90" s="32">
        <v>0.013008397507813947</v>
      </c>
      <c r="I90" s="32">
        <v>0.012449999888636534</v>
      </c>
      <c r="J90" s="32">
        <v>0.010671428485207812</v>
      </c>
      <c r="K90" s="32">
        <v>0.00995999991952729</v>
      </c>
    </row>
    <row r="91" spans="1:11" ht="11.25">
      <c r="A91" s="41">
        <v>24</v>
      </c>
      <c r="B91" s="32">
        <v>0.05415162454873646</v>
      </c>
      <c r="C91" s="32">
        <v>0.08358809643589642</v>
      </c>
      <c r="D91" s="53">
        <v>0.0835880964358964</v>
      </c>
      <c r="E91" s="44">
        <v>0.0835880964358964</v>
      </c>
      <c r="F91" s="32">
        <v>0.08358809643589642</v>
      </c>
      <c r="G91" s="32">
        <v>0.08358809643589642</v>
      </c>
      <c r="H91" s="32">
        <v>0.08358809643589642</v>
      </c>
      <c r="I91" s="32">
        <v>0.08358809643589642</v>
      </c>
      <c r="J91" s="32">
        <v>0.08358809643589642</v>
      </c>
      <c r="K91" s="32">
        <v>0.08358809643589642</v>
      </c>
    </row>
    <row r="92" spans="1:11" ht="11.25">
      <c r="A92" s="41">
        <v>25</v>
      </c>
      <c r="B92" s="32">
        <v>0.0631768953068592</v>
      </c>
      <c r="C92" s="32">
        <v>0.04875972292093959</v>
      </c>
      <c r="D92" s="53">
        <v>0.04875972292093958</v>
      </c>
      <c r="E92" s="44">
        <v>0.04875972292093958</v>
      </c>
      <c r="F92" s="32">
        <v>0.04875972292093957</v>
      </c>
      <c r="G92" s="32">
        <v>0.04875972292093958</v>
      </c>
      <c r="H92" s="32">
        <v>0.04875972289613496</v>
      </c>
      <c r="I92" s="32">
        <v>0.04875972292093957</v>
      </c>
      <c r="J92" s="32">
        <v>0.04875972292093958</v>
      </c>
      <c r="K92" s="32">
        <v>0.04875972292093958</v>
      </c>
    </row>
    <row r="93" spans="1:11" ht="11.25">
      <c r="A93" s="41">
        <v>26</v>
      </c>
      <c r="B93" s="32">
        <v>0.012033694344163659</v>
      </c>
      <c r="C93" s="32">
        <v>0.013931349405982736</v>
      </c>
      <c r="D93" s="53">
        <v>0.013931349156755929</v>
      </c>
      <c r="E93" s="44">
        <v>0.013931349200893001</v>
      </c>
      <c r="F93" s="32">
        <v>0.013931349378285683</v>
      </c>
      <c r="G93" s="32">
        <v>0.013931349405982736</v>
      </c>
      <c r="H93" s="32">
        <v>0.013931349326090667</v>
      </c>
      <c r="I93" s="32">
        <v>0.013333333277651599</v>
      </c>
      <c r="J93" s="32">
        <v>0.011428571404984269</v>
      </c>
      <c r="K93" s="32">
        <v>0.010666666656749101</v>
      </c>
    </row>
    <row r="94" spans="1:11" ht="11.25">
      <c r="A94" s="41">
        <v>27</v>
      </c>
      <c r="B94" s="32">
        <v>0.0030084235860409147</v>
      </c>
      <c r="C94" s="32">
        <v>0.003482837351495684</v>
      </c>
      <c r="D94" s="53">
        <v>0.003482837351495684</v>
      </c>
      <c r="E94" s="44">
        <v>0.003482837351495684</v>
      </c>
      <c r="F94" s="32">
        <v>0.003482837351495684</v>
      </c>
      <c r="G94" s="32">
        <v>0.003482837351495684</v>
      </c>
      <c r="H94" s="32">
        <v>0.0034828373514956845</v>
      </c>
      <c r="I94" s="32">
        <v>0.0033333332590910355</v>
      </c>
      <c r="J94" s="32">
        <v>0.002857142857142857</v>
      </c>
      <c r="K94" s="32">
        <v>0.0026666666666666666</v>
      </c>
    </row>
    <row r="95" spans="1:11" ht="11.25">
      <c r="A95" s="41">
        <v>28</v>
      </c>
      <c r="B95" s="32">
        <v>0.01025872442839952</v>
      </c>
      <c r="C95" s="32">
        <v>0.015835300491467044</v>
      </c>
      <c r="D95" s="53">
        <v>0.015835300146496267</v>
      </c>
      <c r="E95" s="44">
        <v>0.015835300293000724</v>
      </c>
      <c r="F95" s="32">
        <v>0.015835300491467044</v>
      </c>
      <c r="G95" s="32">
        <v>0.015835300491467044</v>
      </c>
      <c r="H95" s="32">
        <v>0.013640000000000001</v>
      </c>
      <c r="I95" s="32">
        <v>0.011366666666666667</v>
      </c>
      <c r="J95" s="32">
        <v>0.009742857136261681</v>
      </c>
      <c r="K95" s="32">
        <v>0.009093333333333333</v>
      </c>
    </row>
    <row r="96" spans="1:11" ht="11.25">
      <c r="A96" s="41">
        <v>29</v>
      </c>
      <c r="B96" s="32">
        <v>0.003384476534296029</v>
      </c>
      <c r="C96" s="32">
        <v>0.005224256027243526</v>
      </c>
      <c r="D96" s="53">
        <v>0.005224256027243525</v>
      </c>
      <c r="E96" s="44">
        <v>0.005224256027243525</v>
      </c>
      <c r="F96" s="32">
        <v>0.005224256027243526</v>
      </c>
      <c r="G96" s="32">
        <v>0.005224256027243526</v>
      </c>
      <c r="H96" s="32">
        <v>0.004499999999215045</v>
      </c>
      <c r="I96" s="32">
        <v>0.0037499999436641372</v>
      </c>
      <c r="J96" s="32">
        <v>0.003214285714139541</v>
      </c>
      <c r="K96" s="32">
        <v>0.003</v>
      </c>
    </row>
    <row r="97" spans="1:11" ht="11.25">
      <c r="A97" s="41">
        <v>30</v>
      </c>
      <c r="B97" s="32">
        <v>0.003760529482551143</v>
      </c>
      <c r="C97" s="32">
        <v>0.0058047289191594745</v>
      </c>
      <c r="D97" s="53">
        <v>0.005804728715022414</v>
      </c>
      <c r="E97" s="44">
        <v>0.0058047287061745645</v>
      </c>
      <c r="F97" s="32">
        <v>0.00580472889146242</v>
      </c>
      <c r="G97" s="32">
        <v>0.005804728919159474</v>
      </c>
      <c r="H97" s="32">
        <v>0.005</v>
      </c>
      <c r="I97" s="32">
        <v>0.004166666610984933</v>
      </c>
      <c r="J97" s="32">
        <v>0.0035714285714285713</v>
      </c>
      <c r="K97" s="32">
        <v>0.0033333333333333335</v>
      </c>
    </row>
    <row r="98" spans="1:11" ht="11.25">
      <c r="A98" s="41">
        <v>31</v>
      </c>
      <c r="B98" s="32">
        <v>0.012439831528279181</v>
      </c>
      <c r="C98" s="32">
        <v>0.019202043264557184</v>
      </c>
      <c r="D98" s="53">
        <v>0.019202043264532044</v>
      </c>
      <c r="E98" s="44">
        <v>0.019202043264579534</v>
      </c>
      <c r="F98" s="32">
        <v>0.019202043264579534</v>
      </c>
      <c r="G98" s="32">
        <v>0.019202043264579537</v>
      </c>
      <c r="H98" s="32">
        <v>0.01654</v>
      </c>
      <c r="I98" s="32">
        <v>0.013783333333333333</v>
      </c>
      <c r="J98" s="32">
        <v>0.011814285714285715</v>
      </c>
      <c r="K98" s="32">
        <v>0.011026666666666667</v>
      </c>
    </row>
    <row r="99" spans="1:11" ht="11.25">
      <c r="A99" s="41">
        <v>32</v>
      </c>
      <c r="B99" s="32">
        <v>0.015613718411552346</v>
      </c>
      <c r="C99" s="32">
        <v>0.0180759258542626</v>
      </c>
      <c r="D99" s="53">
        <v>0.0180759258542626</v>
      </c>
      <c r="E99" s="44">
        <v>0.018075925854262598</v>
      </c>
      <c r="F99" s="32">
        <v>0.0180759258542626</v>
      </c>
      <c r="G99" s="32">
        <v>0.0180759258542626</v>
      </c>
      <c r="H99" s="32">
        <v>0.0180759258542626</v>
      </c>
      <c r="I99" s="32">
        <v>0.017299999888636536</v>
      </c>
      <c r="J99" s="32">
        <v>0.014828571428571429</v>
      </c>
      <c r="K99" s="32">
        <v>0.01384</v>
      </c>
    </row>
    <row r="100" spans="1:11" ht="11.25">
      <c r="A100" s="41">
        <v>33</v>
      </c>
      <c r="B100" s="32">
        <v>0.02278880866425993</v>
      </c>
      <c r="C100" s="32">
        <v>0.026382492937579806</v>
      </c>
      <c r="D100" s="53">
        <v>0.02638249293757981</v>
      </c>
      <c r="E100" s="44">
        <v>0.026382492937579806</v>
      </c>
      <c r="F100" s="32">
        <v>0.026382492926146146</v>
      </c>
      <c r="G100" s="32">
        <v>0.02638249293757981</v>
      </c>
      <c r="H100" s="32">
        <v>0.02638249293757981</v>
      </c>
      <c r="I100" s="32">
        <v>0.02638249281072665</v>
      </c>
      <c r="J100" s="32">
        <v>0.02638249293757981</v>
      </c>
      <c r="K100" s="32">
        <v>0.02638249293066648</v>
      </c>
    </row>
    <row r="101" spans="1:11" ht="11.25">
      <c r="A101" s="41">
        <v>34</v>
      </c>
      <c r="B101" s="32">
        <v>0.007129963898916967</v>
      </c>
      <c r="C101" s="32">
        <v>0.01100576603072636</v>
      </c>
      <c r="D101" s="53">
        <v>0.01100576603072636</v>
      </c>
      <c r="E101" s="44">
        <v>0.01100576603072636</v>
      </c>
      <c r="F101" s="32">
        <v>0.01100576603072636</v>
      </c>
      <c r="G101" s="32">
        <v>0.01100576603072636</v>
      </c>
      <c r="H101" s="32">
        <v>0.00948</v>
      </c>
      <c r="I101" s="32">
        <v>0.007899999999999999</v>
      </c>
      <c r="J101" s="32">
        <v>0.006771428542222392</v>
      </c>
      <c r="K101" s="32">
        <v>0.0063199999727409</v>
      </c>
    </row>
    <row r="102" spans="1:11" ht="11.25">
      <c r="A102" s="41">
        <v>35</v>
      </c>
      <c r="B102" s="32">
        <v>0.0213898916967509</v>
      </c>
      <c r="C102" s="32">
        <v>0.02476297356913431</v>
      </c>
      <c r="D102" s="53">
        <v>0.024762973569134313</v>
      </c>
      <c r="E102" s="44">
        <v>0.024762973569134306</v>
      </c>
      <c r="F102" s="32">
        <v>0.024762973569134306</v>
      </c>
      <c r="G102" s="32">
        <v>0.024762973569134313</v>
      </c>
      <c r="H102" s="32">
        <v>0.024762973569134313</v>
      </c>
      <c r="I102" s="32">
        <v>0.02369999990719712</v>
      </c>
      <c r="J102" s="32">
        <v>0.020314285714285712</v>
      </c>
      <c r="K102" s="32">
        <v>0.018959999999999998</v>
      </c>
    </row>
    <row r="103" spans="1:11" ht="11.25">
      <c r="A103" s="41">
        <v>36</v>
      </c>
      <c r="B103" s="32">
        <v>0.009657039711191336</v>
      </c>
      <c r="C103" s="32">
        <v>0.014906543864401527</v>
      </c>
      <c r="D103" s="53">
        <v>0.01490654361517472</v>
      </c>
      <c r="E103" s="44">
        <v>0.014906543659311792</v>
      </c>
      <c r="F103" s="32">
        <v>0.014906543836704474</v>
      </c>
      <c r="G103" s="32">
        <v>0.014906543864401527</v>
      </c>
      <c r="H103" s="32">
        <v>0.012839999999263352</v>
      </c>
      <c r="I103" s="32">
        <v>0.010699999943704394</v>
      </c>
      <c r="J103" s="32">
        <v>0.009171428547841417</v>
      </c>
      <c r="K103" s="32">
        <v>0.008559999990082442</v>
      </c>
    </row>
    <row r="104" spans="1:11" ht="11.25">
      <c r="A104" s="41">
        <v>37</v>
      </c>
      <c r="B104" s="32">
        <v>0.010348977135980746</v>
      </c>
      <c r="C104" s="32">
        <v>0.007987306992763434</v>
      </c>
      <c r="D104" s="53">
        <v>0.007987306992715939</v>
      </c>
      <c r="E104" s="44">
        <v>0.007987306992763432</v>
      </c>
      <c r="F104" s="32">
        <v>0.007987306992763432</v>
      </c>
      <c r="G104" s="32">
        <v>0.007987306992763435</v>
      </c>
      <c r="H104" s="32">
        <v>0.007987306992763434</v>
      </c>
      <c r="I104" s="32">
        <v>0.007987306992763434</v>
      </c>
      <c r="J104" s="32">
        <v>0.007987306992763435</v>
      </c>
      <c r="K104" s="32">
        <v>0.007987306992763435</v>
      </c>
    </row>
    <row r="105" spans="1:11" ht="11.25">
      <c r="A105" s="41">
        <v>38</v>
      </c>
      <c r="B105" s="32">
        <v>0.0008273164861612515</v>
      </c>
      <c r="C105" s="32">
        <v>0.000957780271661313</v>
      </c>
      <c r="D105" s="53">
        <v>0.0009577802716613131</v>
      </c>
      <c r="E105" s="44">
        <v>0.0009577802716613131</v>
      </c>
      <c r="F105" s="32">
        <v>0.0009577799791461308</v>
      </c>
      <c r="G105" s="32">
        <v>0.000957780271661313</v>
      </c>
      <c r="H105" s="32">
        <v>0.000957780271661313</v>
      </c>
      <c r="I105" s="32">
        <v>0.0009166666666666666</v>
      </c>
      <c r="J105" s="32">
        <v>0.0007857142857142857</v>
      </c>
      <c r="K105" s="32">
        <v>0.0007333333333333333</v>
      </c>
    </row>
    <row r="106" spans="1:11" ht="11.25">
      <c r="A106" s="41">
        <v>39</v>
      </c>
      <c r="B106" s="32">
        <v>0.027602286401925392</v>
      </c>
      <c r="C106" s="32">
        <v>0.04260671026663054</v>
      </c>
      <c r="D106" s="53">
        <v>0.042606710266630536</v>
      </c>
      <c r="E106" s="44">
        <v>0.042606710266630536</v>
      </c>
      <c r="F106" s="32">
        <v>0.042606710266630536</v>
      </c>
      <c r="G106" s="32">
        <v>0.042606710266630536</v>
      </c>
      <c r="H106" s="32">
        <v>0.042606710266630536</v>
      </c>
      <c r="I106" s="32">
        <v>0.042606710266630536</v>
      </c>
      <c r="J106" s="32">
        <v>0.042606710266630536</v>
      </c>
      <c r="K106" s="32">
        <v>0.042606710266630536</v>
      </c>
    </row>
    <row r="107" spans="1:11" ht="11.25">
      <c r="A107" s="41">
        <v>40</v>
      </c>
      <c r="B107" s="32">
        <v>0.023540914560770156</v>
      </c>
      <c r="C107" s="32">
        <v>0.018168801516969153</v>
      </c>
      <c r="D107" s="53">
        <v>0.018168801267742344</v>
      </c>
      <c r="E107" s="44">
        <v>0.018168801358124514</v>
      </c>
      <c r="F107" s="32">
        <v>0.0181688014892721</v>
      </c>
      <c r="G107" s="32">
        <v>0.018168801516969153</v>
      </c>
      <c r="H107" s="32">
        <v>0.018168801516969153</v>
      </c>
      <c r="I107" s="32">
        <v>0.018168801516969153</v>
      </c>
      <c r="J107" s="32">
        <v>0.018168801516969153</v>
      </c>
      <c r="K107" s="32">
        <v>0.018168801516969153</v>
      </c>
    </row>
    <row r="108" spans="1:11" ht="11.25">
      <c r="A108" s="41">
        <v>41</v>
      </c>
      <c r="B108" s="32">
        <v>0.0032641395908543924</v>
      </c>
      <c r="C108" s="32">
        <v>0.0030104175358712567</v>
      </c>
      <c r="D108" s="53">
        <v>0.0015756731913896165</v>
      </c>
      <c r="E108" s="44">
        <v>0.002030998406786777</v>
      </c>
      <c r="F108" s="32">
        <v>0.0024452880710943837</v>
      </c>
      <c r="G108" s="32">
        <v>0.0011847625736626092</v>
      </c>
      <c r="H108" s="32">
        <v>0.003778878526372817</v>
      </c>
      <c r="I108" s="32">
        <v>0.0036166665367426258</v>
      </c>
      <c r="J108" s="32">
        <v>0.0031</v>
      </c>
      <c r="K108" s="32">
        <v>0.0028933333243492897</v>
      </c>
    </row>
    <row r="109" spans="1:11" ht="11.25">
      <c r="A109" s="41">
        <v>42</v>
      </c>
      <c r="B109" s="32">
        <v>0.025090252707581227</v>
      </c>
      <c r="C109" s="32">
        <v>0</v>
      </c>
      <c r="D109" s="53">
        <v>0</v>
      </c>
      <c r="E109" s="44">
        <v>7.67442075222391E-10</v>
      </c>
      <c r="F109" s="32">
        <v>0</v>
      </c>
      <c r="G109" s="32">
        <v>-1.7763568394002505E-18</v>
      </c>
      <c r="H109" s="32">
        <v>0</v>
      </c>
      <c r="I109" s="32">
        <v>0.009445599427562294</v>
      </c>
      <c r="J109" s="32">
        <v>0.029046863511474005</v>
      </c>
      <c r="K109" s="32">
        <v>0.029046863511474005</v>
      </c>
    </row>
    <row r="110" spans="1:11" ht="11.25">
      <c r="A110" s="41">
        <v>43</v>
      </c>
      <c r="B110" s="32">
        <v>0.01654632972322503</v>
      </c>
      <c r="C110" s="32">
        <v>0.01772001516198962</v>
      </c>
      <c r="D110" s="53">
        <v>0.016952400131219136</v>
      </c>
      <c r="E110" s="44">
        <v>0.017407725313640224</v>
      </c>
      <c r="F110" s="32">
        <v>0.017822014966514164</v>
      </c>
      <c r="G110" s="32">
        <v>0.013259580331224137</v>
      </c>
      <c r="H110" s="32">
        <v>0.017586335601581526</v>
      </c>
      <c r="I110" s="32">
        <v>0.018333333203409293</v>
      </c>
      <c r="J110" s="32">
        <v>0.015714285694270635</v>
      </c>
      <c r="K110" s="32">
        <v>0.014666666666666666</v>
      </c>
    </row>
    <row r="111" spans="1:11" ht="11.25">
      <c r="A111" s="41">
        <v>44</v>
      </c>
      <c r="B111" s="32">
        <v>0.018050541516245487</v>
      </c>
      <c r="C111" s="32">
        <v>0.027862698811965472</v>
      </c>
      <c r="D111" s="53">
        <v>0.02786269856273866</v>
      </c>
      <c r="E111" s="44">
        <v>0.027862698589533344</v>
      </c>
      <c r="F111" s="32">
        <v>0.027862698784268423</v>
      </c>
      <c r="G111" s="32">
        <v>0.027862698811965472</v>
      </c>
      <c r="H111" s="32">
        <v>0.02399999999847839</v>
      </c>
      <c r="I111" s="32">
        <v>0.01999999994305026</v>
      </c>
      <c r="J111" s="32">
        <v>0.017142857119269984</v>
      </c>
      <c r="K111" s="32">
        <v>0.015999999990082434</v>
      </c>
    </row>
    <row r="112" spans="1:11" ht="11.25">
      <c r="A112" s="41">
        <v>45</v>
      </c>
      <c r="B112" s="32">
        <v>0.004271961492178099</v>
      </c>
      <c r="C112" s="32">
        <v>0.0032970860260825813</v>
      </c>
      <c r="D112" s="53">
        <v>0.0032970860260825813</v>
      </c>
      <c r="E112" s="44">
        <v>0.0032970860260825813</v>
      </c>
      <c r="F112" s="32">
        <v>0.003297086026082581</v>
      </c>
      <c r="G112" s="32">
        <v>0.0032970860260825813</v>
      </c>
      <c r="H112" s="32">
        <v>0.0032970860260825817</v>
      </c>
      <c r="I112" s="32">
        <v>0.003297086026082581</v>
      </c>
      <c r="J112" s="32">
        <v>0.0032970860260825813</v>
      </c>
      <c r="K112" s="32">
        <v>0.0032970860260825813</v>
      </c>
    </row>
    <row r="113" spans="1:11" ht="11.25">
      <c r="A113" s="41">
        <v>46</v>
      </c>
      <c r="B113" s="32">
        <v>0.027060770156438027</v>
      </c>
      <c r="C113" s="32">
        <v>0.03132812197670368</v>
      </c>
      <c r="D113" s="53">
        <v>0.03132812197670368</v>
      </c>
      <c r="E113" s="44">
        <v>0.03132812197670368</v>
      </c>
      <c r="F113" s="32">
        <v>0.03132812197670368</v>
      </c>
      <c r="G113" s="32">
        <v>0.03132812197670368</v>
      </c>
      <c r="H113" s="32">
        <v>0.03132812197670368</v>
      </c>
      <c r="I113" s="32">
        <v>0.03132812197670368</v>
      </c>
      <c r="J113" s="32">
        <v>0.03132812197670368</v>
      </c>
      <c r="K113" s="32">
        <v>0.03132812197670368</v>
      </c>
    </row>
    <row r="114" spans="1:11" ht="11.25">
      <c r="A114" s="41">
        <v>47</v>
      </c>
      <c r="B114" s="32">
        <v>0.024939831528279183</v>
      </c>
      <c r="C114" s="32">
        <v>0.02887272164389923</v>
      </c>
      <c r="D114" s="53">
        <v>0.02887272129892845</v>
      </c>
      <c r="E114" s="44">
        <v>0.028872721445432906</v>
      </c>
      <c r="F114" s="32">
        <v>0.028872721643899226</v>
      </c>
      <c r="G114" s="32">
        <v>0.028872721643899226</v>
      </c>
      <c r="H114" s="32">
        <v>0.02887272164389923</v>
      </c>
      <c r="I114" s="32">
        <v>0.028872721643899226</v>
      </c>
      <c r="J114" s="32">
        <v>0.028872721643899226</v>
      </c>
      <c r="K114" s="32">
        <v>0.028872721643899226</v>
      </c>
    </row>
    <row r="115" spans="1:11" ht="11.25">
      <c r="A115" s="41">
        <v>48</v>
      </c>
      <c r="B115" s="32">
        <v>0.007746690734055355</v>
      </c>
      <c r="C115" s="32">
        <v>0.011957741573468515</v>
      </c>
      <c r="D115" s="53">
        <v>0.01195774122849774</v>
      </c>
      <c r="E115" s="44">
        <v>0.011957741375002195</v>
      </c>
      <c r="F115" s="32">
        <v>0.011957741573468515</v>
      </c>
      <c r="G115" s="32">
        <v>0.011957741573468513</v>
      </c>
      <c r="H115" s="32">
        <v>0.0103</v>
      </c>
      <c r="I115" s="32">
        <v>0.008583333333333333</v>
      </c>
      <c r="J115" s="32">
        <v>0.0073571428236679235</v>
      </c>
      <c r="K115" s="32">
        <v>0.006866666641579162</v>
      </c>
    </row>
    <row r="116" spans="1:11" ht="11.25">
      <c r="A116" s="41">
        <v>49</v>
      </c>
      <c r="B116" s="32">
        <v>0.011507220216606499</v>
      </c>
      <c r="C116" s="32">
        <v>0.01776247049262799</v>
      </c>
      <c r="D116" s="53">
        <v>0.017762470492580496</v>
      </c>
      <c r="E116" s="44">
        <v>0.017762470492627986</v>
      </c>
      <c r="F116" s="32">
        <v>0.01776247049262799</v>
      </c>
      <c r="G116" s="32">
        <v>0.017762470492627986</v>
      </c>
      <c r="H116" s="32">
        <v>0.0153</v>
      </c>
      <c r="I116" s="32">
        <v>0.01275</v>
      </c>
      <c r="J116" s="32">
        <v>0.010928571428571428</v>
      </c>
      <c r="K116" s="32">
        <v>0.0102</v>
      </c>
    </row>
    <row r="117" spans="1:11" ht="11.25">
      <c r="A117" s="41">
        <v>50</v>
      </c>
      <c r="B117" s="32">
        <v>0.0010980746089049337</v>
      </c>
      <c r="C117" s="32">
        <v>0.0016949808443945662</v>
      </c>
      <c r="D117" s="53">
        <v>0.0016949808443945662</v>
      </c>
      <c r="E117" s="44">
        <v>0.0016949808443945662</v>
      </c>
      <c r="F117" s="32">
        <v>0.0016949808443945662</v>
      </c>
      <c r="G117" s="32">
        <v>0.0016949808443945662</v>
      </c>
      <c r="H117" s="32">
        <v>0.00146</v>
      </c>
      <c r="I117" s="32">
        <v>0.0012166666666666667</v>
      </c>
      <c r="J117" s="32">
        <v>0.001042857142857143</v>
      </c>
      <c r="K117" s="32">
        <v>0.0009733333333333333</v>
      </c>
    </row>
    <row r="118" spans="1:11" s="3" customFormat="1" ht="11.25">
      <c r="A118" s="27" t="s">
        <v>14</v>
      </c>
      <c r="B118" s="27"/>
      <c r="C118" s="27">
        <v>0.1238536434172216</v>
      </c>
      <c r="D118" s="56">
        <v>0.12385364337975861</v>
      </c>
      <c r="E118" s="27">
        <v>0.12385364330934683</v>
      </c>
      <c r="F118" s="27">
        <v>0.12385364346366384</v>
      </c>
      <c r="G118" s="27">
        <v>0.12385364347481909</v>
      </c>
      <c r="H118" s="27">
        <v>0.12199014875081253</v>
      </c>
      <c r="I118" s="27">
        <v>0.11906331616575176</v>
      </c>
      <c r="J118" s="27">
        <v>0.1155194727834642</v>
      </c>
      <c r="K118" s="27">
        <v>0.11395830090226795</v>
      </c>
    </row>
    <row r="119" spans="1:17" ht="11.25">
      <c r="A119" s="45" t="s">
        <v>15</v>
      </c>
      <c r="B119" s="27">
        <v>0.115</v>
      </c>
      <c r="C119" s="27">
        <f>B119</f>
        <v>0.115</v>
      </c>
      <c r="D119" s="56">
        <f>C119</f>
        <v>0.115</v>
      </c>
      <c r="E119" s="27">
        <f>D119</f>
        <v>0.115</v>
      </c>
      <c r="F119" s="27">
        <f>E119</f>
        <v>0.115</v>
      </c>
      <c r="G119" s="27">
        <f>F119</f>
        <v>0.115</v>
      </c>
      <c r="H119" s="27">
        <f>F119</f>
        <v>0.115</v>
      </c>
      <c r="I119" s="27">
        <f>H119</f>
        <v>0.115</v>
      </c>
      <c r="J119" s="27">
        <f>I119</f>
        <v>0.115</v>
      </c>
      <c r="K119" s="27">
        <f>J119</f>
        <v>0.115</v>
      </c>
      <c r="L119" s="3"/>
      <c r="M119" s="3"/>
      <c r="N119" s="3"/>
      <c r="O119" s="3"/>
      <c r="P119" s="3"/>
      <c r="Q119" s="3"/>
    </row>
  </sheetData>
  <mergeCells count="1">
    <mergeCell ref="M2:N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MEJW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WESSELS</dc:creator>
  <cp:keywords/>
  <dc:description/>
  <cp:lastModifiedBy>DR WESSELS</cp:lastModifiedBy>
  <dcterms:created xsi:type="dcterms:W3CDTF">2006-07-21T12:06:31Z</dcterms:created>
  <dcterms:modified xsi:type="dcterms:W3CDTF">2006-09-10T17:27:29Z</dcterms:modified>
  <cp:category/>
  <cp:version/>
  <cp:contentType/>
  <cp:contentStatus/>
</cp:coreProperties>
</file>